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7" sheetId="1" r:id="rId1"/>
  </sheets>
  <definedNames>
    <definedName name="Excel_BuiltIn_Print_Area_3">#REF!</definedName>
    <definedName name="Excel_BuiltIn_Print_Area_4">#REF!</definedName>
    <definedName name="Excel_BuiltIn_Print_Area_6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6">#REF!</definedName>
    <definedName name="_xlnm.Print_Titles" localSheetId="0">'приложение 7'!$4:$5</definedName>
    <definedName name="_xlnm.Print_Area" localSheetId="0">'приложение 7'!$A$1:$H$370</definedName>
  </definedNames>
  <calcPr fullCalcOnLoad="1"/>
</workbook>
</file>

<file path=xl/sharedStrings.xml><?xml version="1.0" encoding="utf-8"?>
<sst xmlns="http://schemas.openxmlformats.org/spreadsheetml/2006/main" count="1522" uniqueCount="289">
  <si>
    <t>(тыс. руб.)</t>
  </si>
  <si>
    <t>Наименование расходов</t>
  </si>
  <si>
    <t>Код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</si>
  <si>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</si>
  <si>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</si>
  <si>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</si>
  <si>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</si>
  <si>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</si>
  <si>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</si>
  <si>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</si>
  <si>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 вопросы</t>
  </si>
  <si>
    <t>01</t>
  </si>
  <si>
    <t>00</t>
  </si>
  <si>
    <t>06</t>
  </si>
  <si>
    <t>002 00 00</t>
  </si>
  <si>
    <t>Центральный аппарат</t>
  </si>
  <si>
    <t>002 04 00</t>
  </si>
  <si>
    <t>Уплата налога на имущество организаций, земельного и транспортного налогов</t>
  </si>
  <si>
    <t>002 89 00</t>
  </si>
  <si>
    <t>Резервные фонды</t>
  </si>
  <si>
    <t>11</t>
  </si>
  <si>
    <t>070 00 00</t>
  </si>
  <si>
    <t>070 05 00</t>
  </si>
  <si>
    <t>10</t>
  </si>
  <si>
    <t>Социальное обеспечение населения</t>
  </si>
  <si>
    <t>03</t>
  </si>
  <si>
    <t>491 00 00</t>
  </si>
  <si>
    <t>491 01 00</t>
  </si>
  <si>
    <t>Социальная помощь</t>
  </si>
  <si>
    <t>505 00 00</t>
  </si>
  <si>
    <t>Предоставление гражданам субсидий на оплату жилого помещения и коммунальных услуг</t>
  </si>
  <si>
    <t>505 48 00</t>
  </si>
  <si>
    <t xml:space="preserve">10 </t>
  </si>
  <si>
    <t>795 00 00</t>
  </si>
  <si>
    <t>795 01 00</t>
  </si>
  <si>
    <t xml:space="preserve">795 02 02 </t>
  </si>
  <si>
    <t>795 02 02</t>
  </si>
  <si>
    <t>04</t>
  </si>
  <si>
    <t>Другие вопросы в области социальной политики</t>
  </si>
  <si>
    <t>Руководство и управление в сфере установленных функций</t>
  </si>
  <si>
    <t>002 04 46</t>
  </si>
  <si>
    <t>002 04 34</t>
  </si>
  <si>
    <t>02</t>
  </si>
  <si>
    <t>Глава муниципального образования</t>
  </si>
  <si>
    <t>002 03 00</t>
  </si>
  <si>
    <t>Функционирование законодательных (представительных) органов государственной власти и местного самоуправления</t>
  </si>
  <si>
    <t>Руководство и управление в сфере установленных функций органов местного самоуправления</t>
  </si>
  <si>
    <t>002 04 01</t>
  </si>
  <si>
    <t>Глава местной администрации(исполнительно-распорядительного органа муниципального образования)</t>
  </si>
  <si>
    <t>002 08 00</t>
  </si>
  <si>
    <t>Другие общегосударственные вопросы</t>
  </si>
  <si>
    <t>13</t>
  </si>
  <si>
    <t>002 04 58</t>
  </si>
  <si>
    <t>257</t>
  </si>
  <si>
    <t>002 04 97</t>
  </si>
  <si>
    <t>Национальная оборона</t>
  </si>
  <si>
    <t>Мобилизация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</si>
  <si>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</si>
  <si>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Органы юстиции</t>
  </si>
  <si>
    <t xml:space="preserve">Государственная регистрация актов гражданского состояния </t>
  </si>
  <si>
    <t>09</t>
  </si>
  <si>
    <t>218 00 00</t>
  </si>
  <si>
    <t>218 02 00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</si>
  <si>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</si>
  <si>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</si>
  <si>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</si>
  <si>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</si>
  <si>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795 03 01</t>
  </si>
  <si>
    <t>Национальная  экономика</t>
  </si>
  <si>
    <t>12</t>
  </si>
  <si>
    <t>Жилищно-коммунальное хозяйство</t>
  </si>
  <si>
    <t>05</t>
  </si>
  <si>
    <t>Коммунальное хозяйство</t>
  </si>
  <si>
    <t>795 29 00</t>
  </si>
  <si>
    <t>Другие вопросы в области Жилищно-коммунального хозяйства</t>
  </si>
  <si>
    <t>795 28 00</t>
  </si>
  <si>
    <t>Переселение  граждан из закрытых административно- территориальных образований</t>
  </si>
  <si>
    <t>Охрана окружающей среды</t>
  </si>
  <si>
    <t>Охрана объектов растительного  и животного мира и среды их обитания</t>
  </si>
  <si>
    <t>795 14 00</t>
  </si>
  <si>
    <t>Другие вопросы в области охраны окружающей среды</t>
  </si>
  <si>
    <t xml:space="preserve">Образование </t>
  </si>
  <si>
    <t>07</t>
  </si>
  <si>
    <t>795 08 00</t>
  </si>
  <si>
    <t>795 09 00</t>
  </si>
  <si>
    <t>Средства массовой информации</t>
  </si>
  <si>
    <t>Другие вопросы в области средств массовой информации</t>
  </si>
  <si>
    <t>453 01 00</t>
  </si>
  <si>
    <t>Общее образование</t>
  </si>
  <si>
    <t xml:space="preserve">Школы – детские сады, школы начальные, неполные средние и средние </t>
  </si>
  <si>
    <t>421 00 00</t>
  </si>
  <si>
    <t>258</t>
  </si>
  <si>
    <t>795 07 01</t>
  </si>
  <si>
    <t>795 07 02</t>
  </si>
  <si>
    <t>795 07 03</t>
  </si>
  <si>
    <t>Молодежная политика и оздоровление детей</t>
  </si>
  <si>
    <t>795 07 04</t>
  </si>
  <si>
    <t xml:space="preserve">Культура, кинематография </t>
  </si>
  <si>
    <t>08</t>
  </si>
  <si>
    <t>Культура</t>
  </si>
  <si>
    <t>440 00 00</t>
  </si>
  <si>
    <t>423 89 00</t>
  </si>
  <si>
    <t>Здравоохранение</t>
  </si>
  <si>
    <t>Стационарная медицинская помощь</t>
  </si>
  <si>
    <t>Больницы, клиники, госпитали, медико-санитарные станции</t>
  </si>
  <si>
    <t>Предоставление субсидий бюджетным учреждениям</t>
  </si>
  <si>
    <t>795 03 00</t>
  </si>
  <si>
    <t>795 04 00</t>
  </si>
  <si>
    <t>002 04 02</t>
  </si>
  <si>
    <t>Лицензирование розничной продажи алкогольной продукции</t>
  </si>
  <si>
    <t>002 04 98</t>
  </si>
  <si>
    <t>090 00 00</t>
  </si>
  <si>
    <t>090 01 00</t>
  </si>
  <si>
    <t>090 02 00</t>
  </si>
  <si>
    <t>340 00 00</t>
  </si>
  <si>
    <t>340 03 00</t>
  </si>
  <si>
    <t>098 04 00</t>
  </si>
  <si>
    <t>Расходы за счет субвенции из областного бюджета на осуществление полномочий в области охраны труда</t>
  </si>
  <si>
    <t>002 04 99</t>
  </si>
  <si>
    <t>Расходы за счет субвенции на выплату социального пособия на погребение и возмещение стоимости услуг по погребению</t>
  </si>
  <si>
    <t>Расходы на организацию и осуществление деятельности по  предоставлению гражданам субсидий</t>
  </si>
  <si>
    <t>Администрация Локомотивного городского округа  Челябинской области</t>
  </si>
  <si>
    <t>Национальная безопасность и правоохранительная деятельность</t>
  </si>
  <si>
    <t>795 40 00</t>
  </si>
  <si>
    <t>795 35 00</t>
  </si>
  <si>
    <t>Организация работы органов управления социальной защиты населения</t>
  </si>
  <si>
    <t>795 33 01</t>
  </si>
  <si>
    <t>Финансовое управление администрации Локомотивного городского округа Челябинской области</t>
  </si>
  <si>
    <t>Общегосударственные вопросы</t>
  </si>
  <si>
    <t>Резервные фонды местных администраций</t>
  </si>
  <si>
    <t>Управление социальной защиты населения Локомотивного городского округа Челябинской области</t>
  </si>
  <si>
    <t xml:space="preserve">Доплаты к пенсиям, дополнительное пенсионное  обеспечение  </t>
  </si>
  <si>
    <t>Оплата жилищно-коммунальных услуг отдельным категориям граждан</t>
  </si>
  <si>
    <t>Охрана семьи и детства</t>
  </si>
  <si>
    <t>Расходы на организацию и осуществление деятельности по опеке и попечительству</t>
  </si>
  <si>
    <t>Расходы на реализацию полномочий, переданных органам местного самоуправления по образованию и организации деятельности административных комиссий</t>
  </si>
  <si>
    <t>Мероприятия по предупреждению и ликвидации последствий чрезвычайных ситуаций и стихийных  бедствий</t>
  </si>
  <si>
    <t>Целевой финансовый резерв для предупреждения и  ликвидации чрезвычайных ситуаций</t>
  </si>
  <si>
    <t>Переселение граждан из закрытых административно- территориальных образований</t>
  </si>
  <si>
    <t>Осуществление органами местного самоуправления  государственных полномочий в области охраны  окружающей среды</t>
  </si>
  <si>
    <t>Профессиональная подготовка, переподготовка и повышение квалификации</t>
  </si>
  <si>
    <t>Другие вопросы в области здравоохранения</t>
  </si>
  <si>
    <t>Управление экономического развития  Локомотивного городского округа</t>
  </si>
  <si>
    <t>Содержание и обслуживание казны</t>
  </si>
  <si>
    <t>Национальная экономика</t>
  </si>
  <si>
    <t>Другие вопросы в области национальной  экономики</t>
  </si>
  <si>
    <t>Реализация государственной политики в области  национальной экономики</t>
  </si>
  <si>
    <t>Расходы по землеустройству и землепользованию</t>
  </si>
  <si>
    <t>Муниципальное казенное учреждение "Поисково - спасательная  служба" Локомотивного городского  округа Челябинской области</t>
  </si>
  <si>
    <t>440 82 00</t>
  </si>
  <si>
    <t>440 82 10</t>
  </si>
  <si>
    <t>Учреждения культуры и мероприятия в сфере культуры и кинематографии</t>
  </si>
  <si>
    <t>Муниципальное казенное общеобразовательное  учреждение "Средняя общеобразовательная школа № 2" Локомотивного городского округа Челябинской  области</t>
  </si>
  <si>
    <t>Муниципальное казенное учреждение дополнительного образования детей "Детская школа искусств" Локомотивного городского округа Челябинской области</t>
  </si>
  <si>
    <t>Финансовое обеспечение муниципального задания на оказание муниципальных услуг (выполнение работ)</t>
  </si>
  <si>
    <t>Сельское хозяйство и рыболовство</t>
  </si>
  <si>
    <t>521 02 91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</si>
  <si>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</si>
  <si>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</si>
  <si>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Оценка недвижимости, признание прав и регулирование отношений по государственной и муниципальной собственности</t>
  </si>
  <si>
    <t>Расходы на развитие и поддержку социальной и инженерной инфраструктуры Локомотивного городского округа</t>
  </si>
  <si>
    <t>520 03 12</t>
  </si>
  <si>
    <t>Муниципальные программы</t>
  </si>
  <si>
    <t xml:space="preserve">Муниципальные программы </t>
  </si>
  <si>
    <t>Муниципальная программа "Чистая вода"</t>
  </si>
  <si>
    <t>Муниципальные  программы</t>
  </si>
  <si>
    <t xml:space="preserve">Муниципальные  программы </t>
  </si>
  <si>
    <t>Муниципальная программа "Развитие муниципальной службы Локомотивного городского  округа Челябинской области"</t>
  </si>
  <si>
    <t>Программы муниципальных образований</t>
  </si>
  <si>
    <t>Мероприятия в области жилищно-коммунального хозяйства(ПИР)</t>
  </si>
  <si>
    <t>100</t>
  </si>
  <si>
    <t>200</t>
  </si>
  <si>
    <t>300</t>
  </si>
  <si>
    <t>Собрание депутатов</t>
  </si>
  <si>
    <t>400</t>
  </si>
  <si>
    <t>600</t>
  </si>
  <si>
    <t>259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</si>
  <si>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</si>
  <si>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</si>
  <si>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</si>
  <si>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</si>
  <si>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</si>
  <si>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Капитальные вложения в объекты недвижимого имущества государственной (муниципальной) собственности</t>
  </si>
  <si>
    <t>Социальное обеспечение и иные выплаты населению</t>
  </si>
  <si>
    <t xml:space="preserve">02 </t>
  </si>
  <si>
    <t>Доплаты к пенсиям государственных служащих  субъектов Российской Федерации и муниципальных служащих</t>
  </si>
  <si>
    <t>Реализация государственной политики в области  приватизации и управления государственной и  муниципальной собственностью</t>
  </si>
  <si>
    <t>Муниципальная программа</t>
  </si>
  <si>
    <t>795 11 01</t>
  </si>
  <si>
    <t>001 51 18</t>
  </si>
  <si>
    <t xml:space="preserve">002 04 00 </t>
  </si>
  <si>
    <t>520 51 59</t>
  </si>
  <si>
    <t xml:space="preserve">505 52 50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</si>
  <si>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</si>
  <si>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</si>
  <si>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</si>
  <si>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Дорожное хозяйство (дорожные фонды)</t>
  </si>
  <si>
    <t>795 18 61</t>
  </si>
  <si>
    <t>505 75 80</t>
  </si>
  <si>
    <t xml:space="preserve"> 505 75 80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</si>
  <si>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</si>
  <si>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001 59 30</t>
  </si>
  <si>
    <t>421 99 58</t>
  </si>
  <si>
    <t>Продукты питания детям из малообеспеченных семей и детям с нарушением здоровья, обучающихся в муниципальных общеобразовательных организациях</t>
  </si>
  <si>
    <t>Организация работы комиссии по делам несовершеннолетних и защите их прав</t>
  </si>
  <si>
    <t>Муниципальное казенное дошкольное образовательное учреждение №1 "Звездочка" Локомотивного городского округа Челябинской области</t>
  </si>
  <si>
    <t>Защита населения и территории от чрезвычайных ситуаций природного и техногенного характера, гражданская оборона</t>
  </si>
  <si>
    <t>Дошкольное образование</t>
  </si>
  <si>
    <t>Муниципальное казенное дошкольное образовательное учреждение №2 "Колокольчик" Локомотивного городского округа Челябинской области</t>
  </si>
  <si>
    <t>Муниципальное казенное дошкольное образовательное учреждение №3 "Солнышко" Локомотивного городского округа Челябинской области</t>
  </si>
  <si>
    <t>Муниципальное казенное дошкольное образовательное учреждение №4 "Золотая рыбка" Локомотивного городского округа Челябинской области</t>
  </si>
  <si>
    <t>Озхрана семьи и детства</t>
  </si>
  <si>
    <t>Социальная политика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</si>
  <si>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</si>
  <si>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Расходы  на обеспечение государственных гарантий  прав граждан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</si>
  <si>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505 52 50</t>
  </si>
  <si>
    <t xml:space="preserve">Ведомственная структура расходов местного бюджета на 2015 год </t>
  </si>
  <si>
    <t>2015 год</t>
  </si>
  <si>
    <t>Поисковые и аварийно-спасательные учреждения</t>
  </si>
  <si>
    <t>302 99 00</t>
  </si>
  <si>
    <t>302 89 00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</si>
  <si>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</si>
  <si>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520 51 44</t>
  </si>
  <si>
    <t>601 12 09</t>
  </si>
  <si>
    <t>Муниципальная программа "Оказание молодым семьям государственной поддержки для улучшения жилищных условий в Локомотивном городском округе в 2015-2016 годах"</t>
  </si>
  <si>
    <t>Муниципальная программа "Оздоровление детей в каникулярное время на 2015-2017 годы"</t>
  </si>
  <si>
    <t>795 06 05</t>
  </si>
  <si>
    <t>795 06 06</t>
  </si>
  <si>
    <t>Проведение выборов и референдумов</t>
  </si>
  <si>
    <t>002 00 01</t>
  </si>
  <si>
    <t>Обеспечение проведения выборов и референдумов</t>
  </si>
  <si>
    <t>505 52 20</t>
  </si>
  <si>
    <t>Предоставление ежегодной денежной выплаты лицам, награжденным нагрудным знаком "Почетный донор России" на 2015 год</t>
  </si>
  <si>
    <t>505 51 37</t>
  </si>
  <si>
    <t>Предоставление отдельных мер социальной поддержки гражданам, подвергшимся воздействию радиации</t>
  </si>
  <si>
    <t>Муниципальная программа "Социальная поддержка инвалидов 2015-2017 годы"</t>
  </si>
  <si>
    <t>Муниципальная программа "О мерах социальной защиты населения Локомотивного городского округа на 2015-2017 годы"</t>
  </si>
  <si>
    <t>Муниципальная программа "Комплексное  благоустройство и улучшение архитектурного облика территории  Локомотивного городского округа"на 2015-2017 годы</t>
  </si>
  <si>
    <t>Муниципальная программа "Профилактика терроризма в Локомотивном городском округе Челябинской области на 2015-2017 годы"</t>
  </si>
  <si>
    <t>Муниципальная программа "Противодействие и профилактика экстремизма в  Локомотивном городском округе Челябинской области на 2015-2017 годы "</t>
  </si>
  <si>
    <t>Субсидия на выполнение муниципальной программы "Развитие культуры и искусства на территории Локомотивного городского округа Челябинской области на 2015 год"</t>
  </si>
  <si>
    <t>Муниципальная  программа "Оздоровление детей в каникулярное время на 2015-2017 годы"</t>
  </si>
  <si>
    <t>Муниципальная программа "Молодежь  Локомотивного на 2015-2017 годы"</t>
  </si>
  <si>
    <t>Муниципальная программа "Развитие улично-дорожной сети Локомотивного городского округа на 2015-2017 годы"</t>
  </si>
  <si>
    <t>Муниципальная программа "Одаренные дети Локомотивного городского округа 2015-2017 годы"</t>
  </si>
  <si>
    <t>Муниципальная программа "Кадетское образование и воспитание учащихся МКОУ СОШ № 2 Локомотивного городского округа Челябинской области на 2015-2017 годы"</t>
  </si>
  <si>
    <t>Муниципальная программа "Музей истории поселка Локомотивный 2015-2017 годы"</t>
  </si>
  <si>
    <t>Муниципальная программа "Развитие образования на территории Локомотивного городского округа на 2015-2017 годы"</t>
  </si>
  <si>
    <t>Муниципальная программа "Противодействие злоупотреблению наркотическими средствами и психотропными веществами и их незаконному обороту на 2015-2017 годы"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</si>
  <si>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 в медицинских организациях Челябинской области</t>
  </si>
  <si>
    <t xml:space="preserve">601 12 09 </t>
  </si>
  <si>
    <t>Социальное обеспечение и иные выплаты</t>
  </si>
  <si>
    <t>Проведение выбров в законодательные(представительные) органы государственной власти субъектов Российской Федерации</t>
  </si>
  <si>
    <t>Муниципальная программа "Крепкая семья 2015- 2017 годы"</t>
  </si>
  <si>
    <t>795 02 01</t>
  </si>
  <si>
    <t>Муниципальная  программа "Развитие и поддержка дополнительного образования "Детской школой искусств в Локомотивном городском округе Челябинской области на 2015-2017 годы"</t>
  </si>
  <si>
    <t>626 01 78</t>
  </si>
  <si>
    <t>626  01 78</t>
  </si>
  <si>
    <t>607 02 09</t>
  </si>
  <si>
    <t>Муниципальная программа "Природоохранные мероприятия на территории ЗАТО Локомотивный городской округ Челябинской области 2015-2017 годы"</t>
  </si>
  <si>
    <t>Муниципальная программа "Вакцинопрофилактика на 2015 год"</t>
  </si>
  <si>
    <t>Муниципальная программа "Сахарный диабет на 2015 год"</t>
  </si>
  <si>
    <t xml:space="preserve">                                   Приложение № 5                                                                      к Решению Собрания депутатов Локомотивного городского округа о внесении изменений в Решение Собрания депутатов от  28.01.2015г.  № __ -р «О местном бюджете Локомотивного городского округа Челябинской области на 2015 год и плановый период 2016 и 2017 годов»     
                                    Приложение № 7                                                               к Решению Собрания депутатов Локомотивного городского округа  от 24.12.2014. № 88 -р «О местном бюджете Локомотивного городского округа Челябинской области на 2015 год и плановый период 2016 и 2017 годов»      
</t>
  </si>
  <si>
    <t>603 02 88</t>
  </si>
  <si>
    <t>606 02 22</t>
  </si>
  <si>
    <t xml:space="preserve">Ежемесячная денежная выплата в соответствии с Законом Челябинской области "О мерах социальной поддержки ветеранов в Челябинской области </t>
  </si>
  <si>
    <t>606 02 25</t>
  </si>
  <si>
    <t xml:space="preserve">Компенсация расходов на оплату жилых помещений и коммунальных услуг в соответствии с Законом Челябинской области "О мерах социальной  поддержки ветеранов в Челябинской области"          </t>
  </si>
  <si>
    <t>606 02 32</t>
  </si>
  <si>
    <t xml:space="preserve">Ежемесячная денежная выплата в соответствии с Законом Челябинской области "О мерах социальной  поддержки жертв политических репрессий в Челябинской области "           </t>
  </si>
  <si>
    <t>606 02 35</t>
  </si>
  <si>
    <t xml:space="preserve">Компенсация расходов на оплату жилых помещений и коммунальных услуг в соответствии с Законом Челябинской области "О мерах социальной  поддержки жертв политических репрессий в Челябинской области "                           </t>
  </si>
  <si>
    <t>606 02 42</t>
  </si>
  <si>
    <t>Ежемесячная денежная выплата в соответствии с Законом Челябинской области "О звании "Ветеран  труда Челябинской области"</t>
  </si>
  <si>
    <t>606 02 51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</si>
  <si>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ветеранов в Челябинской области"</t>
  </si>
  <si>
    <t>607 02 11</t>
  </si>
  <si>
    <t xml:space="preserve">Ежемесячное пособие на ребенка в соответствии с Законом Челябинской области "О ежемесячном пособии на ребенка" </t>
  </si>
  <si>
    <t>607 02 70</t>
  </si>
  <si>
    <t>Выплаты областного единовременного пособия гражданам при рождении ребенка в соответствии с Законом Челябинской области "Об областном единовременном пособии при рождении ребенка"</t>
  </si>
  <si>
    <t>607 02 90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</si>
  <si>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</si>
  <si>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607 53 80</t>
  </si>
  <si>
    <t>603 02 03</t>
  </si>
  <si>
    <t>604 02 04</t>
  </si>
  <si>
    <t>607 02 76</t>
  </si>
  <si>
    <t>607 02 08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</si>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</sst>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000"/>
    <numFmt numFmtId="166" formatCode="#"/>
    <numFmt numFmtId="167" formatCode="#,###;[Red]\-#,###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 ;[Red]\-#,##0.00\ "/>
    <numFmt numFmtId="173" formatCode="#,##0.0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2"/>
      <color indexed="10"/>
      <name val="Times New Roman"/>
      <family val="1"/>
    </font>
    <font>
      <sz val="9"/>
      <color indexed="8"/>
      <name val="Times New Roman"/>
      <family val="1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12"/>
      <color rgb="FFFF0000"/>
      <name val="Times New Roman"/>
      <family val="1"/>
    </font>
    <font>
      <sz val="9"/>
      <color theme="1" tint="0.0499899983406066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165" fontId="22" fillId="0" borderId="0" xfId="0" applyNumberFormat="1" applyFont="1" applyFill="1" applyBorder="1" applyAlignment="1">
      <alignment horizontal="right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right" vertical="center" wrapText="1"/>
    </xf>
    <xf numFmtId="2" fontId="22" fillId="24" borderId="10" xfId="0" applyNumberFormat="1" applyFont="1" applyFill="1" applyBorder="1" applyAlignment="1">
      <alignment horizontal="right" vertical="top"/>
    </xf>
    <xf numFmtId="0" fontId="22" fillId="0" borderId="0" xfId="0" applyFont="1" applyFill="1" applyAlignment="1">
      <alignment vertical="top"/>
    </xf>
    <xf numFmtId="2" fontId="19" fillId="24" borderId="10" xfId="0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2" fontId="22" fillId="0" borderId="10" xfId="0" applyNumberFormat="1" applyFont="1" applyFill="1" applyBorder="1" applyAlignment="1">
      <alignment horizontal="right" vertical="top"/>
    </xf>
    <xf numFmtId="0" fontId="25" fillId="0" borderId="0" xfId="0" applyFont="1" applyFill="1" applyAlignment="1">
      <alignment vertical="top"/>
    </xf>
    <xf numFmtId="0" fontId="22" fillId="0" borderId="0" xfId="0" applyFont="1" applyFill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right" vertical="top"/>
    </xf>
    <xf numFmtId="2" fontId="22" fillId="24" borderId="10" xfId="0" applyNumberFormat="1" applyFont="1" applyFill="1" applyBorder="1" applyAlignment="1">
      <alignment horizontal="right" vertical="top" wrapText="1"/>
    </xf>
    <xf numFmtId="2" fontId="19" fillId="24" borderId="10" xfId="0" applyNumberFormat="1" applyFont="1" applyFill="1" applyBorder="1" applyAlignment="1">
      <alignment horizontal="right" vertical="top" wrapText="1"/>
    </xf>
    <xf numFmtId="2" fontId="19" fillId="0" borderId="10" xfId="0" applyNumberFormat="1" applyFont="1" applyFill="1" applyBorder="1" applyAlignment="1">
      <alignment vertical="top"/>
    </xf>
    <xf numFmtId="2" fontId="22" fillId="0" borderId="10" xfId="0" applyNumberFormat="1" applyFont="1" applyFill="1" applyBorder="1" applyAlignment="1">
      <alignment vertical="top"/>
    </xf>
    <xf numFmtId="2" fontId="22" fillId="24" borderId="11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left"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165" fontId="22" fillId="0" borderId="12" xfId="0" applyNumberFormat="1" applyFont="1" applyFill="1" applyBorder="1" applyAlignment="1">
      <alignment horizontal="center" vertical="center" wrapText="1"/>
    </xf>
    <xf numFmtId="165" fontId="22" fillId="0" borderId="12" xfId="0" applyNumberFormat="1" applyFont="1" applyFill="1" applyBorder="1" applyAlignment="1">
      <alignment horizontal="right" vertical="center" wrapText="1"/>
    </xf>
    <xf numFmtId="164" fontId="19" fillId="0" borderId="13" xfId="0" applyNumberFormat="1" applyFont="1" applyFill="1" applyBorder="1" applyAlignment="1">
      <alignment horizontal="center" vertical="center" wrapText="1"/>
    </xf>
    <xf numFmtId="164" fontId="19" fillId="0" borderId="14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textRotation="90" wrapText="1"/>
    </xf>
    <xf numFmtId="2" fontId="19" fillId="24" borderId="0" xfId="0" applyNumberFormat="1" applyFont="1" applyFill="1" applyBorder="1" applyAlignment="1">
      <alignment horizontal="right" vertical="top"/>
    </xf>
    <xf numFmtId="2" fontId="22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right" vertical="top"/>
    </xf>
    <xf numFmtId="2" fontId="19" fillId="0" borderId="14" xfId="0" applyNumberFormat="1" applyFont="1" applyFill="1" applyBorder="1" applyAlignment="1">
      <alignment horizontal="right" vertical="top"/>
    </xf>
    <xf numFmtId="2" fontId="22" fillId="0" borderId="10" xfId="0" applyNumberFormat="1" applyFont="1" applyFill="1" applyBorder="1" applyAlignment="1">
      <alignment horizontal="right" vertical="top" wrapText="1"/>
    </xf>
    <xf numFmtId="2" fontId="19" fillId="0" borderId="10" xfId="0" applyNumberFormat="1" applyFont="1" applyFill="1" applyBorder="1" applyAlignment="1">
      <alignment horizontal="right" vertical="top" wrapText="1"/>
    </xf>
    <xf numFmtId="2" fontId="22" fillId="0" borderId="16" xfId="0" applyNumberFormat="1" applyFont="1" applyFill="1" applyBorder="1" applyAlignment="1">
      <alignment horizontal="right" vertical="top"/>
    </xf>
    <xf numFmtId="2" fontId="19" fillId="0" borderId="16" xfId="0" applyNumberFormat="1" applyFont="1" applyFill="1" applyBorder="1" applyAlignment="1">
      <alignment horizontal="right" vertical="top"/>
    </xf>
    <xf numFmtId="2" fontId="19" fillId="0" borderId="0" xfId="0" applyNumberFormat="1" applyFont="1" applyFill="1" applyBorder="1" applyAlignment="1">
      <alignment horizontal="right" vertical="top"/>
    </xf>
    <xf numFmtId="0" fontId="35" fillId="0" borderId="0" xfId="0" applyFont="1" applyFill="1" applyAlignment="1">
      <alignment vertical="top"/>
    </xf>
    <xf numFmtId="0" fontId="26" fillId="0" borderId="15" xfId="0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73" fontId="20" fillId="0" borderId="15" xfId="0" applyNumberFormat="1" applyFont="1" applyFill="1" applyBorder="1" applyAlignment="1">
      <alignment horizontal="center" vertical="center" wrapText="1"/>
    </xf>
    <xf numFmtId="173" fontId="26" fillId="0" borderId="15" xfId="0" applyNumberFormat="1" applyFont="1" applyFill="1" applyBorder="1" applyAlignment="1">
      <alignment horizontal="center" vertical="center" wrapText="1"/>
    </xf>
    <xf numFmtId="173" fontId="27" fillId="0" borderId="15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/>
    </xf>
    <xf numFmtId="0" fontId="26" fillId="0" borderId="15" xfId="0" applyFont="1" applyFill="1" applyBorder="1" applyAlignment="1">
      <alignment horizontal="center" vertical="center" textRotation="90" wrapText="1"/>
    </xf>
    <xf numFmtId="173" fontId="26" fillId="0" borderId="15" xfId="0" applyNumberFormat="1" applyFont="1" applyFill="1" applyBorder="1" applyAlignment="1">
      <alignment horizontal="right" vertical="center" wrapText="1"/>
    </xf>
    <xf numFmtId="0" fontId="26" fillId="0" borderId="15" xfId="0" applyFont="1" applyFill="1" applyBorder="1" applyAlignment="1">
      <alignment vertical="top" wrapText="1"/>
    </xf>
    <xf numFmtId="49" fontId="26" fillId="0" borderId="15" xfId="0" applyNumberFormat="1" applyFont="1" applyFill="1" applyBorder="1" applyAlignment="1">
      <alignment horizontal="center" vertical="top" wrapText="1"/>
    </xf>
    <xf numFmtId="173" fontId="26" fillId="0" borderId="15" xfId="0" applyNumberFormat="1" applyFont="1" applyFill="1" applyBorder="1" applyAlignment="1">
      <alignment horizontal="right" vertical="top"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horizontal="center" vertical="top"/>
    </xf>
    <xf numFmtId="49" fontId="26" fillId="0" borderId="11" xfId="0" applyNumberFormat="1" applyFont="1" applyFill="1" applyBorder="1" applyAlignment="1">
      <alignment horizontal="center" vertical="top" wrapText="1"/>
    </xf>
    <xf numFmtId="173" fontId="26" fillId="0" borderId="11" xfId="0" applyNumberFormat="1" applyFont="1" applyFill="1" applyBorder="1" applyAlignment="1">
      <alignment horizontal="right" vertical="top"/>
    </xf>
    <xf numFmtId="0" fontId="28" fillId="0" borderId="11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center" vertical="top"/>
    </xf>
    <xf numFmtId="49" fontId="28" fillId="0" borderId="11" xfId="0" applyNumberFormat="1" applyFont="1" applyFill="1" applyBorder="1" applyAlignment="1">
      <alignment horizontal="center" vertical="top" wrapText="1"/>
    </xf>
    <xf numFmtId="173" fontId="28" fillId="0" borderId="11" xfId="0" applyNumberFormat="1" applyFont="1" applyFill="1" applyBorder="1" applyAlignment="1">
      <alignment horizontal="right" vertical="top"/>
    </xf>
    <xf numFmtId="0" fontId="28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center" vertical="top"/>
    </xf>
    <xf numFmtId="49" fontId="28" fillId="0" borderId="10" xfId="0" applyNumberFormat="1" applyFont="1" applyFill="1" applyBorder="1" applyAlignment="1">
      <alignment horizontal="center" vertical="top" wrapText="1"/>
    </xf>
    <xf numFmtId="173" fontId="28" fillId="0" borderId="10" xfId="0" applyNumberFormat="1" applyFont="1" applyFill="1" applyBorder="1" applyAlignment="1">
      <alignment horizontal="right" vertical="top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top"/>
    </xf>
    <xf numFmtId="49" fontId="26" fillId="0" borderId="10" xfId="0" applyNumberFormat="1" applyFont="1" applyFill="1" applyBorder="1" applyAlignment="1">
      <alignment horizontal="center" vertical="top" wrapText="1"/>
    </xf>
    <xf numFmtId="173" fontId="26" fillId="0" borderId="10" xfId="0" applyNumberFormat="1" applyFont="1" applyFill="1" applyBorder="1" applyAlignment="1">
      <alignment horizontal="right" vertical="top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/>
    </xf>
    <xf numFmtId="49" fontId="20" fillId="0" borderId="10" xfId="0" applyNumberFormat="1" applyFont="1" applyFill="1" applyBorder="1" applyAlignment="1">
      <alignment horizontal="center" vertical="top" wrapText="1"/>
    </xf>
    <xf numFmtId="173" fontId="20" fillId="0" borderId="10" xfId="0" applyNumberFormat="1" applyFont="1" applyFill="1" applyBorder="1" applyAlignment="1">
      <alignment horizontal="right" vertical="top"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vertical="top" wrapText="1"/>
    </xf>
    <xf numFmtId="0" fontId="28" fillId="0" borderId="17" xfId="0" applyFont="1" applyFill="1" applyBorder="1" applyAlignment="1">
      <alignment horizontal="center" vertical="top"/>
    </xf>
    <xf numFmtId="49" fontId="28" fillId="0" borderId="17" xfId="0" applyNumberFormat="1" applyFont="1" applyFill="1" applyBorder="1" applyAlignment="1">
      <alignment horizontal="center" vertical="top" wrapText="1"/>
    </xf>
    <xf numFmtId="173" fontId="28" fillId="0" borderId="17" xfId="0" applyNumberFormat="1" applyFont="1" applyFill="1" applyBorder="1" applyAlignment="1">
      <alignment horizontal="right" vertical="top"/>
    </xf>
    <xf numFmtId="173" fontId="26" fillId="0" borderId="10" xfId="0" applyNumberFormat="1" applyFont="1" applyFill="1" applyBorder="1" applyAlignment="1">
      <alignment horizontal="right" vertical="top" wrapText="1"/>
    </xf>
    <xf numFmtId="173" fontId="28" fillId="0" borderId="10" xfId="0" applyNumberFormat="1" applyFont="1" applyFill="1" applyBorder="1" applyAlignment="1">
      <alignment horizontal="right" vertical="top" wrapText="1"/>
    </xf>
    <xf numFmtId="0" fontId="26" fillId="0" borderId="10" xfId="0" applyFont="1" applyFill="1" applyBorder="1" applyAlignment="1">
      <alignment horizontal="left" vertical="top" wrapText="1"/>
    </xf>
    <xf numFmtId="173" fontId="20" fillId="0" borderId="10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 wrapText="1"/>
    </xf>
    <xf numFmtId="164" fontId="26" fillId="0" borderId="10" xfId="0" applyNumberFormat="1" applyFont="1" applyFill="1" applyBorder="1" applyAlignment="1">
      <alignment horizontal="center" vertical="top"/>
    </xf>
    <xf numFmtId="49" fontId="28" fillId="0" borderId="10" xfId="0" applyNumberFormat="1" applyFont="1" applyFill="1" applyBorder="1" applyAlignment="1">
      <alignment horizontal="center" vertical="top"/>
    </xf>
    <xf numFmtId="0" fontId="28" fillId="0" borderId="15" xfId="0" applyFont="1" applyFill="1" applyBorder="1" applyAlignment="1">
      <alignment vertical="top" wrapText="1"/>
    </xf>
    <xf numFmtId="0" fontId="28" fillId="0" borderId="15" xfId="0" applyFont="1" applyFill="1" applyBorder="1" applyAlignment="1">
      <alignment horizontal="center" vertical="top"/>
    </xf>
    <xf numFmtId="49" fontId="28" fillId="0" borderId="15" xfId="0" applyNumberFormat="1" applyFont="1" applyFill="1" applyBorder="1" applyAlignment="1">
      <alignment horizontal="center" vertical="top" wrapText="1"/>
    </xf>
    <xf numFmtId="173" fontId="28" fillId="0" borderId="15" xfId="0" applyNumberFormat="1" applyFont="1" applyFill="1" applyBorder="1" applyAlignment="1">
      <alignment horizontal="right" vertical="top"/>
    </xf>
    <xf numFmtId="0" fontId="28" fillId="0" borderId="18" xfId="0" applyFont="1" applyFill="1" applyBorder="1" applyAlignment="1">
      <alignment vertical="top" wrapText="1"/>
    </xf>
    <xf numFmtId="0" fontId="28" fillId="0" borderId="18" xfId="0" applyFont="1" applyFill="1" applyBorder="1" applyAlignment="1">
      <alignment horizontal="center" vertical="top"/>
    </xf>
    <xf numFmtId="49" fontId="28" fillId="0" borderId="18" xfId="0" applyNumberFormat="1" applyFont="1" applyFill="1" applyBorder="1" applyAlignment="1">
      <alignment horizontal="center" vertical="top" wrapText="1"/>
    </xf>
    <xf numFmtId="173" fontId="28" fillId="0" borderId="18" xfId="0" applyNumberFormat="1" applyFont="1" applyFill="1" applyBorder="1" applyAlignment="1">
      <alignment horizontal="right" vertical="top"/>
    </xf>
    <xf numFmtId="0" fontId="26" fillId="0" borderId="15" xfId="0" applyFont="1" applyFill="1" applyBorder="1" applyAlignment="1">
      <alignment horizontal="center" vertical="top" wrapText="1"/>
    </xf>
    <xf numFmtId="49" fontId="26" fillId="0" borderId="15" xfId="0" applyNumberFormat="1" applyFont="1" applyFill="1" applyBorder="1" applyAlignment="1">
      <alignment horizontal="center" vertical="top"/>
    </xf>
    <xf numFmtId="0" fontId="20" fillId="0" borderId="15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horizontal="center" vertical="top" wrapText="1"/>
    </xf>
    <xf numFmtId="49" fontId="20" fillId="0" borderId="15" xfId="0" applyNumberFormat="1" applyFont="1" applyFill="1" applyBorder="1" applyAlignment="1">
      <alignment horizontal="center" vertical="top"/>
    </xf>
    <xf numFmtId="173" fontId="20" fillId="0" borderId="15" xfId="0" applyNumberFormat="1" applyFont="1" applyFill="1" applyBorder="1" applyAlignment="1">
      <alignment horizontal="right" vertical="top"/>
    </xf>
    <xf numFmtId="0" fontId="28" fillId="0" borderId="15" xfId="0" applyFont="1" applyFill="1" applyBorder="1" applyAlignment="1">
      <alignment horizontal="center" vertical="top" wrapText="1"/>
    </xf>
    <xf numFmtId="49" fontId="28" fillId="0" borderId="15" xfId="0" applyNumberFormat="1" applyFont="1" applyFill="1" applyBorder="1" applyAlignment="1">
      <alignment horizontal="center" vertical="top"/>
    </xf>
    <xf numFmtId="0" fontId="20" fillId="0" borderId="15" xfId="0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165" fontId="26" fillId="0" borderId="19" xfId="0" applyNumberFormat="1" applyFont="1" applyFill="1" applyBorder="1" applyAlignment="1">
      <alignment horizontal="right" vertical="center" wrapText="1"/>
    </xf>
    <xf numFmtId="0" fontId="36" fillId="0" borderId="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366"/>
  <sheetViews>
    <sheetView tabSelected="1" zoomScaleSheetLayoutView="88" workbookViewId="0" topLeftCell="A1">
      <selection activeCell="L87" sqref="L87"/>
    </sheetView>
  </sheetViews>
  <sheetFormatPr defaultColWidth="9.00390625" defaultRowHeight="12.75"/>
  <cols>
    <col min="1" max="1" width="57.875" style="1" customWidth="1"/>
    <col min="2" max="2" width="5.25390625" style="2" customWidth="1"/>
    <col min="3" max="4" width="4.75390625" style="3" customWidth="1"/>
    <col min="5" max="5" width="11.00390625" style="3" customWidth="1"/>
    <col min="6" max="6" width="6.00390625" style="3" customWidth="1"/>
    <col min="7" max="7" width="13.625" style="4" customWidth="1"/>
    <col min="8" max="9" width="0" style="4" hidden="1" customWidth="1"/>
    <col min="10" max="16384" width="9.125" style="5" customWidth="1"/>
  </cols>
  <sheetData>
    <row r="1" spans="1:9" ht="159" customHeight="1">
      <c r="A1" s="47"/>
      <c r="B1" s="112" t="s">
        <v>262</v>
      </c>
      <c r="C1" s="112"/>
      <c r="D1" s="112"/>
      <c r="E1" s="112"/>
      <c r="F1" s="112"/>
      <c r="G1" s="112"/>
      <c r="H1" s="25"/>
      <c r="I1" s="27"/>
    </row>
    <row r="2" spans="1:9" ht="36" customHeight="1">
      <c r="A2" s="110" t="s">
        <v>216</v>
      </c>
      <c r="B2" s="110"/>
      <c r="C2" s="110"/>
      <c r="D2" s="110"/>
      <c r="E2" s="110"/>
      <c r="F2" s="110"/>
      <c r="G2" s="110"/>
      <c r="H2" s="110"/>
      <c r="I2" s="28"/>
    </row>
    <row r="3" spans="1:9" ht="13.5" customHeight="1">
      <c r="A3" s="111" t="s">
        <v>0</v>
      </c>
      <c r="B3" s="111"/>
      <c r="C3" s="111"/>
      <c r="D3" s="111"/>
      <c r="E3" s="111"/>
      <c r="F3" s="111"/>
      <c r="G3" s="111"/>
      <c r="H3" s="6"/>
      <c r="I3" s="29"/>
    </row>
    <row r="4" spans="1:9" s="8" customFormat="1" ht="23.25" customHeight="1">
      <c r="A4" s="109" t="s">
        <v>1</v>
      </c>
      <c r="B4" s="109" t="s">
        <v>2</v>
      </c>
      <c r="C4" s="109"/>
      <c r="D4" s="109"/>
      <c r="E4" s="109"/>
      <c r="F4" s="109"/>
      <c r="G4" s="48" t="s">
        <v>3</v>
      </c>
      <c r="H4" s="30"/>
      <c r="I4" s="26"/>
    </row>
    <row r="5" spans="1:14" s="9" customFormat="1" ht="72" customHeight="1">
      <c r="A5" s="109"/>
      <c r="B5" s="32" t="s">
        <v>4</v>
      </c>
      <c r="C5" s="32" t="s">
        <v>5</v>
      </c>
      <c r="D5" s="32" t="s">
        <v>6</v>
      </c>
      <c r="E5" s="32" t="s">
        <v>7</v>
      </c>
      <c r="F5" s="32" t="s">
        <v>8</v>
      </c>
      <c r="G5" s="49" t="s">
        <v>217</v>
      </c>
      <c r="H5" s="31"/>
      <c r="I5" s="7"/>
      <c r="N5" s="46"/>
    </row>
    <row r="6" spans="1:14" s="9" customFormat="1" ht="15.75" customHeight="1">
      <c r="A6" s="43" t="s">
        <v>9</v>
      </c>
      <c r="B6" s="32"/>
      <c r="C6" s="32"/>
      <c r="D6" s="32"/>
      <c r="E6" s="32"/>
      <c r="F6" s="32"/>
      <c r="G6" s="50">
        <f>G7+G19+G100+G238+G244+G271+G278+G299+G307+G322+G337+G352</f>
        <v>294754.73699999996</v>
      </c>
      <c r="H6" s="44"/>
      <c r="I6" s="45"/>
      <c r="N6" s="46"/>
    </row>
    <row r="7" spans="1:9" s="9" customFormat="1" ht="32.25" customHeight="1">
      <c r="A7" s="51" t="s">
        <v>127</v>
      </c>
      <c r="B7" s="52">
        <v>250</v>
      </c>
      <c r="C7" s="53"/>
      <c r="D7" s="53"/>
      <c r="E7" s="53"/>
      <c r="F7" s="53"/>
      <c r="G7" s="54">
        <f>G8</f>
        <v>9940.5</v>
      </c>
      <c r="H7" s="34"/>
      <c r="I7" s="10"/>
    </row>
    <row r="8" spans="1:9" s="12" customFormat="1" ht="15.75">
      <c r="A8" s="55" t="s">
        <v>128</v>
      </c>
      <c r="B8" s="52">
        <v>250</v>
      </c>
      <c r="C8" s="56" t="s">
        <v>11</v>
      </c>
      <c r="D8" s="56" t="s">
        <v>12</v>
      </c>
      <c r="E8" s="56"/>
      <c r="F8" s="56"/>
      <c r="G8" s="57">
        <f>G9+G15</f>
        <v>9940.5</v>
      </c>
      <c r="H8" s="35"/>
      <c r="I8" s="11"/>
    </row>
    <row r="9" spans="1:9" s="14" customFormat="1" ht="28.5" customHeight="1">
      <c r="A9" s="55" t="s">
        <v>158</v>
      </c>
      <c r="B9" s="52">
        <v>250</v>
      </c>
      <c r="C9" s="56" t="s">
        <v>11</v>
      </c>
      <c r="D9" s="56" t="s">
        <v>13</v>
      </c>
      <c r="E9" s="56" t="s">
        <v>14</v>
      </c>
      <c r="F9" s="56"/>
      <c r="G9" s="57">
        <f>G10+G13</f>
        <v>9090.5</v>
      </c>
      <c r="H9" s="36"/>
      <c r="I9" s="13"/>
    </row>
    <row r="10" spans="1:9" s="14" customFormat="1" ht="15.75">
      <c r="A10" s="58" t="s">
        <v>15</v>
      </c>
      <c r="B10" s="59">
        <v>250</v>
      </c>
      <c r="C10" s="60" t="s">
        <v>11</v>
      </c>
      <c r="D10" s="60" t="s">
        <v>13</v>
      </c>
      <c r="E10" s="60" t="s">
        <v>16</v>
      </c>
      <c r="F10" s="60"/>
      <c r="G10" s="61">
        <f>G11+G12</f>
        <v>9080.5</v>
      </c>
      <c r="H10" s="19"/>
      <c r="I10" s="13"/>
    </row>
    <row r="11" spans="1:9" s="14" customFormat="1" ht="51">
      <c r="A11" s="62" t="s">
        <v>178</v>
      </c>
      <c r="B11" s="63">
        <v>250</v>
      </c>
      <c r="C11" s="64" t="s">
        <v>11</v>
      </c>
      <c r="D11" s="64" t="s">
        <v>13</v>
      </c>
      <c r="E11" s="64" t="s">
        <v>16</v>
      </c>
      <c r="F11" s="64" t="s">
        <v>170</v>
      </c>
      <c r="G11" s="65">
        <v>3927</v>
      </c>
      <c r="H11" s="19"/>
      <c r="I11" s="13"/>
    </row>
    <row r="12" spans="1:9" s="15" customFormat="1" ht="25.5">
      <c r="A12" s="66" t="s">
        <v>179</v>
      </c>
      <c r="B12" s="67">
        <v>250</v>
      </c>
      <c r="C12" s="68" t="s">
        <v>11</v>
      </c>
      <c r="D12" s="68" t="s">
        <v>13</v>
      </c>
      <c r="E12" s="68" t="s">
        <v>16</v>
      </c>
      <c r="F12" s="68" t="s">
        <v>171</v>
      </c>
      <c r="G12" s="69">
        <v>5153.5</v>
      </c>
      <c r="H12" s="19"/>
      <c r="I12" s="13"/>
    </row>
    <row r="13" spans="1:9" s="14" customFormat="1" ht="26.25" customHeight="1">
      <c r="A13" s="70" t="s">
        <v>17</v>
      </c>
      <c r="B13" s="71">
        <v>250</v>
      </c>
      <c r="C13" s="72" t="s">
        <v>11</v>
      </c>
      <c r="D13" s="72" t="s">
        <v>13</v>
      </c>
      <c r="E13" s="72" t="s">
        <v>18</v>
      </c>
      <c r="F13" s="72"/>
      <c r="G13" s="73">
        <f>G14</f>
        <v>10</v>
      </c>
      <c r="H13" s="19"/>
      <c r="I13" s="13"/>
    </row>
    <row r="14" spans="1:9" s="14" customFormat="1" ht="16.5" customHeight="1">
      <c r="A14" s="66" t="s">
        <v>180</v>
      </c>
      <c r="B14" s="67">
        <v>250</v>
      </c>
      <c r="C14" s="68" t="s">
        <v>11</v>
      </c>
      <c r="D14" s="68" t="s">
        <v>13</v>
      </c>
      <c r="E14" s="68" t="s">
        <v>18</v>
      </c>
      <c r="F14" s="68" t="s">
        <v>177</v>
      </c>
      <c r="G14" s="69">
        <v>10</v>
      </c>
      <c r="H14" s="19"/>
      <c r="I14" s="13"/>
    </row>
    <row r="15" spans="1:9" s="12" customFormat="1" ht="15.75">
      <c r="A15" s="70" t="s">
        <v>19</v>
      </c>
      <c r="B15" s="71">
        <v>250</v>
      </c>
      <c r="C15" s="72" t="s">
        <v>11</v>
      </c>
      <c r="D15" s="72" t="s">
        <v>20</v>
      </c>
      <c r="E15" s="72"/>
      <c r="F15" s="72"/>
      <c r="G15" s="73">
        <f>G16</f>
        <v>850</v>
      </c>
      <c r="H15" s="16"/>
      <c r="I15" s="11"/>
    </row>
    <row r="16" spans="1:9" s="14" customFormat="1" ht="15.75">
      <c r="A16" s="70" t="s">
        <v>19</v>
      </c>
      <c r="B16" s="71">
        <v>250</v>
      </c>
      <c r="C16" s="72" t="s">
        <v>11</v>
      </c>
      <c r="D16" s="72" t="s">
        <v>20</v>
      </c>
      <c r="E16" s="72" t="s">
        <v>21</v>
      </c>
      <c r="F16" s="72"/>
      <c r="G16" s="73">
        <f>G17</f>
        <v>850</v>
      </c>
      <c r="H16" s="19"/>
      <c r="I16" s="13"/>
    </row>
    <row r="17" spans="1:9" s="14" customFormat="1" ht="15.75">
      <c r="A17" s="74" t="s">
        <v>129</v>
      </c>
      <c r="B17" s="75">
        <v>250</v>
      </c>
      <c r="C17" s="76" t="s">
        <v>11</v>
      </c>
      <c r="D17" s="76" t="s">
        <v>20</v>
      </c>
      <c r="E17" s="76" t="s">
        <v>22</v>
      </c>
      <c r="F17" s="76"/>
      <c r="G17" s="77">
        <f>G18</f>
        <v>850</v>
      </c>
      <c r="H17" s="19"/>
      <c r="I17" s="13"/>
    </row>
    <row r="18" spans="1:9" s="14" customFormat="1" ht="15" customHeight="1">
      <c r="A18" s="66" t="s">
        <v>180</v>
      </c>
      <c r="B18" s="67">
        <v>250</v>
      </c>
      <c r="C18" s="68" t="s">
        <v>11</v>
      </c>
      <c r="D18" s="68" t="s">
        <v>20</v>
      </c>
      <c r="E18" s="68" t="s">
        <v>22</v>
      </c>
      <c r="F18" s="68" t="s">
        <v>177</v>
      </c>
      <c r="G18" s="69">
        <f>2000-1000-150</f>
        <v>850</v>
      </c>
      <c r="H18" s="19"/>
      <c r="I18" s="13"/>
    </row>
    <row r="19" spans="1:9" s="12" customFormat="1" ht="33.75" customHeight="1">
      <c r="A19" s="78" t="s">
        <v>130</v>
      </c>
      <c r="B19" s="71">
        <v>255</v>
      </c>
      <c r="C19" s="72"/>
      <c r="D19" s="72"/>
      <c r="E19" s="72"/>
      <c r="F19" s="72"/>
      <c r="G19" s="73">
        <f>G20+G78+G85</f>
        <v>34229.541999999994</v>
      </c>
      <c r="H19" s="16"/>
      <c r="I19" s="11"/>
    </row>
    <row r="20" spans="1:9" s="12" customFormat="1" ht="15.75">
      <c r="A20" s="70" t="s">
        <v>24</v>
      </c>
      <c r="B20" s="71">
        <v>255</v>
      </c>
      <c r="C20" s="72" t="s">
        <v>23</v>
      </c>
      <c r="D20" s="72" t="s">
        <v>25</v>
      </c>
      <c r="E20" s="72"/>
      <c r="F20" s="72"/>
      <c r="G20" s="73">
        <f>G21+G24+G39+G42+G45+G48+G51+G54+G57+G60+G66+G69+G63</f>
        <v>26828.011999999995</v>
      </c>
      <c r="H20" s="16"/>
      <c r="I20" s="11"/>
    </row>
    <row r="21" spans="1:9" s="12" customFormat="1" ht="15.75">
      <c r="A21" s="70" t="s">
        <v>131</v>
      </c>
      <c r="B21" s="71">
        <v>255</v>
      </c>
      <c r="C21" s="72" t="s">
        <v>23</v>
      </c>
      <c r="D21" s="72" t="s">
        <v>25</v>
      </c>
      <c r="E21" s="72" t="s">
        <v>26</v>
      </c>
      <c r="F21" s="76"/>
      <c r="G21" s="73">
        <f>G22</f>
        <v>213.012</v>
      </c>
      <c r="H21" s="16"/>
      <c r="I21" s="11"/>
    </row>
    <row r="22" spans="1:9" s="14" customFormat="1" ht="25.5">
      <c r="A22" s="74" t="s">
        <v>185</v>
      </c>
      <c r="B22" s="75">
        <v>255</v>
      </c>
      <c r="C22" s="76" t="s">
        <v>23</v>
      </c>
      <c r="D22" s="76" t="s">
        <v>25</v>
      </c>
      <c r="E22" s="76" t="s">
        <v>27</v>
      </c>
      <c r="F22" s="76"/>
      <c r="G22" s="77">
        <f>G23</f>
        <v>213.012</v>
      </c>
      <c r="H22" s="19"/>
      <c r="I22" s="13"/>
    </row>
    <row r="23" spans="1:9" s="14" customFormat="1" ht="15.75">
      <c r="A23" s="66" t="s">
        <v>183</v>
      </c>
      <c r="B23" s="67">
        <v>255</v>
      </c>
      <c r="C23" s="68" t="s">
        <v>23</v>
      </c>
      <c r="D23" s="68" t="s">
        <v>25</v>
      </c>
      <c r="E23" s="68" t="s">
        <v>27</v>
      </c>
      <c r="F23" s="68" t="s">
        <v>172</v>
      </c>
      <c r="G23" s="69">
        <v>213.012</v>
      </c>
      <c r="H23" s="19"/>
      <c r="I23" s="13"/>
    </row>
    <row r="24" spans="1:9" s="12" customFormat="1" ht="18" customHeight="1">
      <c r="A24" s="70" t="s">
        <v>28</v>
      </c>
      <c r="B24" s="71">
        <v>255</v>
      </c>
      <c r="C24" s="72" t="s">
        <v>23</v>
      </c>
      <c r="D24" s="72" t="s">
        <v>25</v>
      </c>
      <c r="E24" s="72" t="s">
        <v>29</v>
      </c>
      <c r="F24" s="72"/>
      <c r="G24" s="73">
        <f>G28+G30+G33+G25+G36</f>
        <v>16424.899999999998</v>
      </c>
      <c r="H24" s="16"/>
      <c r="I24" s="16"/>
    </row>
    <row r="25" spans="1:9" s="12" customFormat="1" ht="25.5">
      <c r="A25" s="70" t="s">
        <v>30</v>
      </c>
      <c r="B25" s="71">
        <v>255</v>
      </c>
      <c r="C25" s="72" t="s">
        <v>23</v>
      </c>
      <c r="D25" s="72" t="s">
        <v>25</v>
      </c>
      <c r="E25" s="72" t="s">
        <v>31</v>
      </c>
      <c r="F25" s="72"/>
      <c r="G25" s="73">
        <f>G26+G27</f>
        <v>10770.3</v>
      </c>
      <c r="H25" s="19"/>
      <c r="I25" s="13"/>
    </row>
    <row r="26" spans="1:9" s="12" customFormat="1" ht="25.5">
      <c r="A26" s="66" t="s">
        <v>179</v>
      </c>
      <c r="B26" s="67">
        <v>255</v>
      </c>
      <c r="C26" s="68" t="s">
        <v>23</v>
      </c>
      <c r="D26" s="68" t="s">
        <v>25</v>
      </c>
      <c r="E26" s="68" t="s">
        <v>31</v>
      </c>
      <c r="F26" s="68" t="s">
        <v>171</v>
      </c>
      <c r="G26" s="69">
        <v>159.3</v>
      </c>
      <c r="H26" s="19"/>
      <c r="I26" s="13"/>
    </row>
    <row r="27" spans="1:9" s="12" customFormat="1" ht="15.75">
      <c r="A27" s="66" t="s">
        <v>183</v>
      </c>
      <c r="B27" s="67">
        <v>255</v>
      </c>
      <c r="C27" s="68" t="s">
        <v>23</v>
      </c>
      <c r="D27" s="68" t="s">
        <v>25</v>
      </c>
      <c r="E27" s="68" t="s">
        <v>31</v>
      </c>
      <c r="F27" s="68" t="s">
        <v>172</v>
      </c>
      <c r="G27" s="69">
        <v>10611</v>
      </c>
      <c r="H27" s="19"/>
      <c r="I27" s="13"/>
    </row>
    <row r="28" spans="1:9" s="12" customFormat="1" ht="27" customHeight="1">
      <c r="A28" s="70" t="s">
        <v>234</v>
      </c>
      <c r="B28" s="71">
        <v>255</v>
      </c>
      <c r="C28" s="72" t="s">
        <v>23</v>
      </c>
      <c r="D28" s="72" t="s">
        <v>25</v>
      </c>
      <c r="E28" s="72" t="s">
        <v>233</v>
      </c>
      <c r="F28" s="72"/>
      <c r="G28" s="73">
        <f>G29</f>
        <v>25.5</v>
      </c>
      <c r="H28" s="16"/>
      <c r="I28" s="16"/>
    </row>
    <row r="29" spans="1:9" s="12" customFormat="1" ht="18" customHeight="1">
      <c r="A29" s="66" t="s">
        <v>183</v>
      </c>
      <c r="B29" s="67">
        <v>255</v>
      </c>
      <c r="C29" s="68" t="s">
        <v>23</v>
      </c>
      <c r="D29" s="68" t="s">
        <v>25</v>
      </c>
      <c r="E29" s="68" t="s">
        <v>233</v>
      </c>
      <c r="F29" s="68" t="s">
        <v>172</v>
      </c>
      <c r="G29" s="69">
        <v>25.5</v>
      </c>
      <c r="H29" s="16"/>
      <c r="I29" s="16"/>
    </row>
    <row r="30" spans="1:9" s="12" customFormat="1" ht="42" customHeight="1">
      <c r="A30" s="70" t="s">
        <v>232</v>
      </c>
      <c r="B30" s="71">
        <v>255</v>
      </c>
      <c r="C30" s="72" t="s">
        <v>23</v>
      </c>
      <c r="D30" s="72" t="s">
        <v>25</v>
      </c>
      <c r="E30" s="72" t="s">
        <v>231</v>
      </c>
      <c r="F30" s="72"/>
      <c r="G30" s="73">
        <f>G31+G32</f>
        <v>150.7</v>
      </c>
      <c r="H30" s="16"/>
      <c r="I30" s="16"/>
    </row>
    <row r="31" spans="1:9" s="12" customFormat="1" ht="27.75" customHeight="1">
      <c r="A31" s="66" t="s">
        <v>179</v>
      </c>
      <c r="B31" s="67">
        <v>255</v>
      </c>
      <c r="C31" s="68" t="s">
        <v>23</v>
      </c>
      <c r="D31" s="68" t="s">
        <v>25</v>
      </c>
      <c r="E31" s="68" t="s">
        <v>231</v>
      </c>
      <c r="F31" s="68" t="s">
        <v>171</v>
      </c>
      <c r="G31" s="69">
        <v>2.7</v>
      </c>
      <c r="H31" s="16"/>
      <c r="I31" s="16"/>
    </row>
    <row r="32" spans="1:9" s="12" customFormat="1" ht="18" customHeight="1">
      <c r="A32" s="66" t="s">
        <v>183</v>
      </c>
      <c r="B32" s="67">
        <v>255</v>
      </c>
      <c r="C32" s="68" t="s">
        <v>23</v>
      </c>
      <c r="D32" s="68" t="s">
        <v>25</v>
      </c>
      <c r="E32" s="68" t="s">
        <v>231</v>
      </c>
      <c r="F32" s="68" t="s">
        <v>172</v>
      </c>
      <c r="G32" s="69">
        <v>148</v>
      </c>
      <c r="H32" s="16"/>
      <c r="I32" s="16"/>
    </row>
    <row r="33" spans="1:9" s="12" customFormat="1" ht="27" customHeight="1">
      <c r="A33" s="70" t="s">
        <v>132</v>
      </c>
      <c r="B33" s="71">
        <v>255</v>
      </c>
      <c r="C33" s="72" t="s">
        <v>23</v>
      </c>
      <c r="D33" s="72" t="s">
        <v>25</v>
      </c>
      <c r="E33" s="72" t="s">
        <v>215</v>
      </c>
      <c r="F33" s="76"/>
      <c r="G33" s="73">
        <f>G34+G35</f>
        <v>5453.8</v>
      </c>
      <c r="H33" s="19"/>
      <c r="I33" s="13"/>
    </row>
    <row r="34" spans="1:9" s="12" customFormat="1" ht="27" customHeight="1">
      <c r="A34" s="66" t="s">
        <v>179</v>
      </c>
      <c r="B34" s="67">
        <v>255</v>
      </c>
      <c r="C34" s="68" t="s">
        <v>23</v>
      </c>
      <c r="D34" s="68" t="s">
        <v>25</v>
      </c>
      <c r="E34" s="68" t="s">
        <v>215</v>
      </c>
      <c r="F34" s="68" t="s">
        <v>171</v>
      </c>
      <c r="G34" s="69">
        <v>123</v>
      </c>
      <c r="H34" s="19"/>
      <c r="I34" s="13"/>
    </row>
    <row r="35" spans="1:9" s="12" customFormat="1" ht="15.75">
      <c r="A35" s="66" t="s">
        <v>183</v>
      </c>
      <c r="B35" s="67">
        <v>255</v>
      </c>
      <c r="C35" s="68" t="s">
        <v>23</v>
      </c>
      <c r="D35" s="68" t="s">
        <v>25</v>
      </c>
      <c r="E35" s="68" t="s">
        <v>192</v>
      </c>
      <c r="F35" s="68" t="s">
        <v>172</v>
      </c>
      <c r="G35" s="69">
        <v>5330.8</v>
      </c>
      <c r="H35" s="19"/>
      <c r="I35" s="13"/>
    </row>
    <row r="36" spans="1:9" s="12" customFormat="1" ht="25.5">
      <c r="A36" s="70" t="s">
        <v>119</v>
      </c>
      <c r="B36" s="71">
        <v>255</v>
      </c>
      <c r="C36" s="72" t="s">
        <v>23</v>
      </c>
      <c r="D36" s="72" t="s">
        <v>25</v>
      </c>
      <c r="E36" s="72" t="s">
        <v>198</v>
      </c>
      <c r="F36" s="76"/>
      <c r="G36" s="73">
        <f>G37+G38</f>
        <v>24.6</v>
      </c>
      <c r="H36" s="19"/>
      <c r="I36" s="13"/>
    </row>
    <row r="37" spans="1:9" s="12" customFormat="1" ht="25.5">
      <c r="A37" s="66" t="s">
        <v>179</v>
      </c>
      <c r="B37" s="67">
        <v>255</v>
      </c>
      <c r="C37" s="68" t="s">
        <v>23</v>
      </c>
      <c r="D37" s="68" t="s">
        <v>25</v>
      </c>
      <c r="E37" s="68" t="s">
        <v>198</v>
      </c>
      <c r="F37" s="68" t="s">
        <v>171</v>
      </c>
      <c r="G37" s="69">
        <v>1.59</v>
      </c>
      <c r="H37" s="19"/>
      <c r="I37" s="13"/>
    </row>
    <row r="38" spans="1:9" s="12" customFormat="1" ht="15.75">
      <c r="A38" s="66" t="s">
        <v>183</v>
      </c>
      <c r="B38" s="67">
        <v>255</v>
      </c>
      <c r="C38" s="68" t="s">
        <v>32</v>
      </c>
      <c r="D38" s="68" t="s">
        <v>25</v>
      </c>
      <c r="E38" s="68" t="s">
        <v>199</v>
      </c>
      <c r="F38" s="68" t="s">
        <v>172</v>
      </c>
      <c r="G38" s="69">
        <v>23.01</v>
      </c>
      <c r="H38" s="19"/>
      <c r="I38" s="13"/>
    </row>
    <row r="39" spans="1:9" s="15" customFormat="1" ht="32.25" customHeight="1">
      <c r="A39" s="70" t="s">
        <v>277</v>
      </c>
      <c r="B39" s="71">
        <v>255</v>
      </c>
      <c r="C39" s="72" t="s">
        <v>23</v>
      </c>
      <c r="D39" s="72" t="s">
        <v>25</v>
      </c>
      <c r="E39" s="72" t="s">
        <v>276</v>
      </c>
      <c r="F39" s="72"/>
      <c r="G39" s="73">
        <f>G40+G41</f>
        <v>990</v>
      </c>
      <c r="H39" s="19"/>
      <c r="I39" s="13"/>
    </row>
    <row r="40" spans="1:9" s="15" customFormat="1" ht="28.5" customHeight="1">
      <c r="A40" s="66" t="s">
        <v>179</v>
      </c>
      <c r="B40" s="67">
        <v>255</v>
      </c>
      <c r="C40" s="68" t="s">
        <v>23</v>
      </c>
      <c r="D40" s="68" t="s">
        <v>25</v>
      </c>
      <c r="E40" s="68" t="s">
        <v>276</v>
      </c>
      <c r="F40" s="68" t="s">
        <v>171</v>
      </c>
      <c r="G40" s="69">
        <v>15</v>
      </c>
      <c r="H40" s="19"/>
      <c r="I40" s="13"/>
    </row>
    <row r="41" spans="1:9" s="14" customFormat="1" ht="17.25" customHeight="1">
      <c r="A41" s="66" t="s">
        <v>183</v>
      </c>
      <c r="B41" s="67">
        <v>255</v>
      </c>
      <c r="C41" s="68" t="s">
        <v>23</v>
      </c>
      <c r="D41" s="68" t="s">
        <v>25</v>
      </c>
      <c r="E41" s="68" t="s">
        <v>276</v>
      </c>
      <c r="F41" s="68" t="s">
        <v>172</v>
      </c>
      <c r="G41" s="69">
        <v>975</v>
      </c>
      <c r="H41" s="19"/>
      <c r="I41" s="13"/>
    </row>
    <row r="42" spans="1:9" s="14" customFormat="1" ht="39.75" customHeight="1">
      <c r="A42" s="70" t="s">
        <v>265</v>
      </c>
      <c r="B42" s="71">
        <v>255</v>
      </c>
      <c r="C42" s="72" t="s">
        <v>23</v>
      </c>
      <c r="D42" s="72" t="s">
        <v>25</v>
      </c>
      <c r="E42" s="72" t="s">
        <v>264</v>
      </c>
      <c r="F42" s="72"/>
      <c r="G42" s="73">
        <f>G43+G44</f>
        <v>1674.8</v>
      </c>
      <c r="H42" s="19"/>
      <c r="I42" s="13"/>
    </row>
    <row r="43" spans="1:9" s="14" customFormat="1" ht="27" customHeight="1">
      <c r="A43" s="66" t="s">
        <v>179</v>
      </c>
      <c r="B43" s="67">
        <v>255</v>
      </c>
      <c r="C43" s="68" t="s">
        <v>23</v>
      </c>
      <c r="D43" s="68" t="s">
        <v>25</v>
      </c>
      <c r="E43" s="68" t="s">
        <v>264</v>
      </c>
      <c r="F43" s="68" t="s">
        <v>171</v>
      </c>
      <c r="G43" s="69">
        <v>46.8</v>
      </c>
      <c r="H43" s="19"/>
      <c r="I43" s="13"/>
    </row>
    <row r="44" spans="1:9" s="14" customFormat="1" ht="17.25" customHeight="1">
      <c r="A44" s="66" t="s">
        <v>183</v>
      </c>
      <c r="B44" s="67">
        <v>255</v>
      </c>
      <c r="C44" s="68" t="s">
        <v>23</v>
      </c>
      <c r="D44" s="68" t="s">
        <v>25</v>
      </c>
      <c r="E44" s="68" t="s">
        <v>264</v>
      </c>
      <c r="F44" s="68" t="s">
        <v>172</v>
      </c>
      <c r="G44" s="69">
        <v>1628</v>
      </c>
      <c r="H44" s="19"/>
      <c r="I44" s="13"/>
    </row>
    <row r="45" spans="1:9" s="14" customFormat="1" ht="41.25" customHeight="1">
      <c r="A45" s="70" t="s">
        <v>267</v>
      </c>
      <c r="B45" s="71">
        <v>255</v>
      </c>
      <c r="C45" s="72" t="s">
        <v>23</v>
      </c>
      <c r="D45" s="72" t="s">
        <v>25</v>
      </c>
      <c r="E45" s="72" t="s">
        <v>266</v>
      </c>
      <c r="F45" s="76"/>
      <c r="G45" s="73">
        <f>G46+G47</f>
        <v>896.1</v>
      </c>
      <c r="H45" s="19"/>
      <c r="I45" s="13"/>
    </row>
    <row r="46" spans="1:9" s="14" customFormat="1" ht="30" customHeight="1">
      <c r="A46" s="66" t="s">
        <v>179</v>
      </c>
      <c r="B46" s="67">
        <v>255</v>
      </c>
      <c r="C46" s="68" t="s">
        <v>23</v>
      </c>
      <c r="D46" s="68" t="s">
        <v>25</v>
      </c>
      <c r="E46" s="68" t="s">
        <v>266</v>
      </c>
      <c r="F46" s="68" t="s">
        <v>171</v>
      </c>
      <c r="G46" s="69">
        <v>49.5</v>
      </c>
      <c r="H46" s="19"/>
      <c r="I46" s="13"/>
    </row>
    <row r="47" spans="1:9" s="14" customFormat="1" ht="15.75" customHeight="1">
      <c r="A47" s="66" t="s">
        <v>183</v>
      </c>
      <c r="B47" s="67">
        <v>255</v>
      </c>
      <c r="C47" s="68" t="s">
        <v>23</v>
      </c>
      <c r="D47" s="68" t="s">
        <v>25</v>
      </c>
      <c r="E47" s="68" t="s">
        <v>266</v>
      </c>
      <c r="F47" s="68" t="s">
        <v>172</v>
      </c>
      <c r="G47" s="69">
        <v>846.6</v>
      </c>
      <c r="H47" s="19"/>
      <c r="I47" s="13"/>
    </row>
    <row r="48" spans="1:9" s="14" customFormat="1" ht="39.75" customHeight="1">
      <c r="A48" s="70" t="s">
        <v>269</v>
      </c>
      <c r="B48" s="71">
        <v>255</v>
      </c>
      <c r="C48" s="72" t="s">
        <v>23</v>
      </c>
      <c r="D48" s="72" t="s">
        <v>25</v>
      </c>
      <c r="E48" s="72" t="s">
        <v>268</v>
      </c>
      <c r="F48" s="72"/>
      <c r="G48" s="73">
        <f>G49+G50</f>
        <v>119.3</v>
      </c>
      <c r="H48" s="19"/>
      <c r="I48" s="13"/>
    </row>
    <row r="49" spans="1:9" s="14" customFormat="1" ht="30" customHeight="1">
      <c r="A49" s="66" t="s">
        <v>179</v>
      </c>
      <c r="B49" s="67">
        <v>255</v>
      </c>
      <c r="C49" s="68" t="s">
        <v>23</v>
      </c>
      <c r="D49" s="68" t="s">
        <v>25</v>
      </c>
      <c r="E49" s="68" t="s">
        <v>268</v>
      </c>
      <c r="F49" s="68" t="s">
        <v>171</v>
      </c>
      <c r="G49" s="69">
        <v>9.2</v>
      </c>
      <c r="H49" s="19"/>
      <c r="I49" s="13"/>
    </row>
    <row r="50" spans="1:9" s="14" customFormat="1" ht="15.75" customHeight="1">
      <c r="A50" s="66" t="s">
        <v>183</v>
      </c>
      <c r="B50" s="67">
        <v>255</v>
      </c>
      <c r="C50" s="68" t="s">
        <v>23</v>
      </c>
      <c r="D50" s="68" t="s">
        <v>25</v>
      </c>
      <c r="E50" s="68" t="s">
        <v>268</v>
      </c>
      <c r="F50" s="68" t="s">
        <v>172</v>
      </c>
      <c r="G50" s="69">
        <v>110.1</v>
      </c>
      <c r="H50" s="19"/>
      <c r="I50" s="13"/>
    </row>
    <row r="51" spans="1:9" s="15" customFormat="1" ht="51.75" customHeight="1">
      <c r="A51" s="70" t="s">
        <v>271</v>
      </c>
      <c r="B51" s="71">
        <v>255</v>
      </c>
      <c r="C51" s="72" t="s">
        <v>23</v>
      </c>
      <c r="D51" s="72" t="s">
        <v>25</v>
      </c>
      <c r="E51" s="72" t="s">
        <v>270</v>
      </c>
      <c r="F51" s="76"/>
      <c r="G51" s="73">
        <f>G52+G53</f>
        <v>13.100000000000001</v>
      </c>
      <c r="H51" s="19"/>
      <c r="I51" s="13"/>
    </row>
    <row r="52" spans="1:9" s="15" customFormat="1" ht="34.5" customHeight="1">
      <c r="A52" s="66" t="s">
        <v>179</v>
      </c>
      <c r="B52" s="67">
        <v>255</v>
      </c>
      <c r="C52" s="68" t="s">
        <v>23</v>
      </c>
      <c r="D52" s="68" t="s">
        <v>25</v>
      </c>
      <c r="E52" s="68" t="s">
        <v>270</v>
      </c>
      <c r="F52" s="68" t="s">
        <v>171</v>
      </c>
      <c r="G52" s="69">
        <v>2.2</v>
      </c>
      <c r="H52" s="19"/>
      <c r="I52" s="13"/>
    </row>
    <row r="53" spans="1:9" s="15" customFormat="1" ht="15" customHeight="1">
      <c r="A53" s="66" t="s">
        <v>183</v>
      </c>
      <c r="B53" s="67">
        <v>255</v>
      </c>
      <c r="C53" s="68" t="s">
        <v>23</v>
      </c>
      <c r="D53" s="68" t="s">
        <v>25</v>
      </c>
      <c r="E53" s="68" t="s">
        <v>270</v>
      </c>
      <c r="F53" s="68" t="s">
        <v>172</v>
      </c>
      <c r="G53" s="69">
        <v>10.9</v>
      </c>
      <c r="H53" s="19"/>
      <c r="I53" s="13"/>
    </row>
    <row r="54" spans="1:9" s="15" customFormat="1" ht="41.25" customHeight="1">
      <c r="A54" s="70" t="s">
        <v>273</v>
      </c>
      <c r="B54" s="71">
        <v>255</v>
      </c>
      <c r="C54" s="72" t="s">
        <v>23</v>
      </c>
      <c r="D54" s="72" t="s">
        <v>25</v>
      </c>
      <c r="E54" s="72" t="s">
        <v>272</v>
      </c>
      <c r="F54" s="72"/>
      <c r="G54" s="73">
        <f>G55+G56</f>
        <v>1960.3</v>
      </c>
      <c r="H54" s="19"/>
      <c r="I54" s="13"/>
    </row>
    <row r="55" spans="1:9" s="15" customFormat="1" ht="27" customHeight="1">
      <c r="A55" s="66" t="s">
        <v>179</v>
      </c>
      <c r="B55" s="67">
        <v>255</v>
      </c>
      <c r="C55" s="68" t="s">
        <v>23</v>
      </c>
      <c r="D55" s="68" t="s">
        <v>25</v>
      </c>
      <c r="E55" s="68" t="s">
        <v>272</v>
      </c>
      <c r="F55" s="68" t="s">
        <v>171</v>
      </c>
      <c r="G55" s="69">
        <v>30.3</v>
      </c>
      <c r="H55" s="19"/>
      <c r="I55" s="13"/>
    </row>
    <row r="56" spans="1:9" s="15" customFormat="1" ht="15" customHeight="1">
      <c r="A56" s="66" t="s">
        <v>183</v>
      </c>
      <c r="B56" s="67">
        <v>255</v>
      </c>
      <c r="C56" s="68" t="s">
        <v>23</v>
      </c>
      <c r="D56" s="68" t="s">
        <v>25</v>
      </c>
      <c r="E56" s="68" t="s">
        <v>272</v>
      </c>
      <c r="F56" s="68" t="s">
        <v>172</v>
      </c>
      <c r="G56" s="69">
        <v>1930</v>
      </c>
      <c r="H56" s="19"/>
      <c r="I56" s="13"/>
    </row>
    <row r="57" spans="1:9" s="15" customFormat="1" ht="54" customHeight="1">
      <c r="A57" s="70" t="s">
        <v>275</v>
      </c>
      <c r="B57" s="71">
        <v>255</v>
      </c>
      <c r="C57" s="72" t="s">
        <v>23</v>
      </c>
      <c r="D57" s="72" t="s">
        <v>25</v>
      </c>
      <c r="E57" s="72" t="s">
        <v>274</v>
      </c>
      <c r="F57" s="76"/>
      <c r="G57" s="73">
        <f>G58+G59</f>
        <v>11.2</v>
      </c>
      <c r="H57" s="19"/>
      <c r="I57" s="13"/>
    </row>
    <row r="58" spans="1:9" s="15" customFormat="1" ht="32.25" customHeight="1">
      <c r="A58" s="66" t="s">
        <v>179</v>
      </c>
      <c r="B58" s="67">
        <v>255</v>
      </c>
      <c r="C58" s="68" t="s">
        <v>23</v>
      </c>
      <c r="D58" s="68" t="s">
        <v>25</v>
      </c>
      <c r="E58" s="68" t="s">
        <v>274</v>
      </c>
      <c r="F58" s="68" t="s">
        <v>171</v>
      </c>
      <c r="G58" s="69">
        <v>0.2</v>
      </c>
      <c r="H58" s="19"/>
      <c r="I58" s="13"/>
    </row>
    <row r="59" spans="1:9" s="15" customFormat="1" ht="15" customHeight="1">
      <c r="A59" s="66" t="s">
        <v>183</v>
      </c>
      <c r="B59" s="67">
        <v>255</v>
      </c>
      <c r="C59" s="68" t="s">
        <v>23</v>
      </c>
      <c r="D59" s="68" t="s">
        <v>25</v>
      </c>
      <c r="E59" s="68" t="s">
        <v>274</v>
      </c>
      <c r="F59" s="68" t="s">
        <v>172</v>
      </c>
      <c r="G59" s="69">
        <v>11</v>
      </c>
      <c r="H59" s="19"/>
      <c r="I59" s="13"/>
    </row>
    <row r="60" spans="1:9" s="12" customFormat="1" ht="42.75" customHeight="1">
      <c r="A60" s="70" t="s">
        <v>279</v>
      </c>
      <c r="B60" s="71">
        <v>255</v>
      </c>
      <c r="C60" s="72" t="s">
        <v>23</v>
      </c>
      <c r="D60" s="72" t="s">
        <v>25</v>
      </c>
      <c r="E60" s="72" t="s">
        <v>278</v>
      </c>
      <c r="F60" s="76"/>
      <c r="G60" s="73">
        <f>G61+G62</f>
        <v>251.4</v>
      </c>
      <c r="H60" s="19"/>
      <c r="I60" s="13"/>
    </row>
    <row r="61" spans="1:9" s="12" customFormat="1" ht="27.75" customHeight="1">
      <c r="A61" s="66" t="s">
        <v>179</v>
      </c>
      <c r="B61" s="67">
        <v>255</v>
      </c>
      <c r="C61" s="68" t="s">
        <v>23</v>
      </c>
      <c r="D61" s="68" t="s">
        <v>25</v>
      </c>
      <c r="E61" s="68" t="s">
        <v>278</v>
      </c>
      <c r="F61" s="68" t="s">
        <v>171</v>
      </c>
      <c r="G61" s="69">
        <v>4.4</v>
      </c>
      <c r="H61" s="19"/>
      <c r="I61" s="13"/>
    </row>
    <row r="62" spans="1:9" s="12" customFormat="1" ht="15.75">
      <c r="A62" s="66" t="s">
        <v>251</v>
      </c>
      <c r="B62" s="67">
        <v>255</v>
      </c>
      <c r="C62" s="68" t="s">
        <v>23</v>
      </c>
      <c r="D62" s="68" t="s">
        <v>25</v>
      </c>
      <c r="E62" s="68" t="s">
        <v>278</v>
      </c>
      <c r="F62" s="68" t="s">
        <v>172</v>
      </c>
      <c r="G62" s="69">
        <v>247</v>
      </c>
      <c r="H62" s="19"/>
      <c r="I62" s="13"/>
    </row>
    <row r="63" spans="1:9" s="12" customFormat="1" ht="54.75" customHeight="1">
      <c r="A63" s="70" t="s">
        <v>281</v>
      </c>
      <c r="B63" s="71">
        <v>255</v>
      </c>
      <c r="C63" s="72" t="s">
        <v>23</v>
      </c>
      <c r="D63" s="72" t="s">
        <v>25</v>
      </c>
      <c r="E63" s="72" t="s">
        <v>280</v>
      </c>
      <c r="F63" s="76"/>
      <c r="G63" s="73">
        <f>G64+G65</f>
        <v>14.7</v>
      </c>
      <c r="H63" s="19"/>
      <c r="I63" s="13"/>
    </row>
    <row r="64" spans="1:9" s="12" customFormat="1" ht="25.5">
      <c r="A64" s="66" t="s">
        <v>179</v>
      </c>
      <c r="B64" s="67">
        <v>255</v>
      </c>
      <c r="C64" s="68" t="s">
        <v>23</v>
      </c>
      <c r="D64" s="68" t="s">
        <v>25</v>
      </c>
      <c r="E64" s="68" t="s">
        <v>280</v>
      </c>
      <c r="F64" s="68" t="s">
        <v>171</v>
      </c>
      <c r="G64" s="69">
        <v>0.684</v>
      </c>
      <c r="H64" s="19"/>
      <c r="I64" s="13"/>
    </row>
    <row r="65" spans="1:9" s="12" customFormat="1" ht="15.75">
      <c r="A65" s="66" t="s">
        <v>183</v>
      </c>
      <c r="B65" s="67">
        <v>255</v>
      </c>
      <c r="C65" s="68" t="s">
        <v>23</v>
      </c>
      <c r="D65" s="68" t="s">
        <v>25</v>
      </c>
      <c r="E65" s="68" t="s">
        <v>280</v>
      </c>
      <c r="F65" s="68" t="s">
        <v>172</v>
      </c>
      <c r="G65" s="69">
        <v>14.016</v>
      </c>
      <c r="H65" s="19"/>
      <c r="I65" s="13"/>
    </row>
    <row r="66" spans="1:9" s="12" customFormat="1" ht="93" customHeight="1">
      <c r="A66" s="70" t="s">
        <v>195</v>
      </c>
      <c r="B66" s="71">
        <v>255</v>
      </c>
      <c r="C66" s="72" t="s">
        <v>23</v>
      </c>
      <c r="D66" s="72" t="s">
        <v>25</v>
      </c>
      <c r="E66" s="72" t="s">
        <v>282</v>
      </c>
      <c r="F66" s="72"/>
      <c r="G66" s="73">
        <f>G67+G68</f>
        <v>3409.2</v>
      </c>
      <c r="H66" s="19"/>
      <c r="I66" s="13"/>
    </row>
    <row r="67" spans="1:9" s="12" customFormat="1" ht="28.5" customHeight="1">
      <c r="A67" s="66" t="s">
        <v>179</v>
      </c>
      <c r="B67" s="67">
        <v>255</v>
      </c>
      <c r="C67" s="68" t="s">
        <v>23</v>
      </c>
      <c r="D67" s="68" t="s">
        <v>25</v>
      </c>
      <c r="E67" s="68" t="s">
        <v>282</v>
      </c>
      <c r="F67" s="68" t="s">
        <v>171</v>
      </c>
      <c r="G67" s="69">
        <v>51.2</v>
      </c>
      <c r="H67" s="19"/>
      <c r="I67" s="13"/>
    </row>
    <row r="68" spans="1:9" s="12" customFormat="1" ht="15.75">
      <c r="A68" s="66" t="s">
        <v>183</v>
      </c>
      <c r="B68" s="67">
        <v>255</v>
      </c>
      <c r="C68" s="68" t="s">
        <v>23</v>
      </c>
      <c r="D68" s="68" t="s">
        <v>25</v>
      </c>
      <c r="E68" s="68" t="s">
        <v>282</v>
      </c>
      <c r="F68" s="68" t="s">
        <v>172</v>
      </c>
      <c r="G68" s="69">
        <v>3358</v>
      </c>
      <c r="H68" s="19"/>
      <c r="I68" s="13"/>
    </row>
    <row r="69" spans="1:9" s="17" customFormat="1" ht="15" customHeight="1">
      <c r="A69" s="70" t="s">
        <v>168</v>
      </c>
      <c r="B69" s="71">
        <v>255</v>
      </c>
      <c r="C69" s="72" t="s">
        <v>23</v>
      </c>
      <c r="D69" s="72" t="s">
        <v>25</v>
      </c>
      <c r="E69" s="72" t="s">
        <v>33</v>
      </c>
      <c r="F69" s="72"/>
      <c r="G69" s="73">
        <f>G70+G73+G75</f>
        <v>850</v>
      </c>
      <c r="H69" s="16"/>
      <c r="I69" s="11"/>
    </row>
    <row r="70" spans="1:9" s="15" customFormat="1" ht="25.5">
      <c r="A70" s="70" t="s">
        <v>236</v>
      </c>
      <c r="B70" s="71">
        <v>255</v>
      </c>
      <c r="C70" s="72" t="s">
        <v>23</v>
      </c>
      <c r="D70" s="72" t="s">
        <v>25</v>
      </c>
      <c r="E70" s="72" t="s">
        <v>34</v>
      </c>
      <c r="F70" s="72"/>
      <c r="G70" s="73">
        <f>G71+G72</f>
        <v>700</v>
      </c>
      <c r="H70" s="16"/>
      <c r="I70" s="11"/>
    </row>
    <row r="71" spans="1:9" s="15" customFormat="1" ht="25.5">
      <c r="A71" s="66" t="s">
        <v>179</v>
      </c>
      <c r="B71" s="67">
        <v>255</v>
      </c>
      <c r="C71" s="68" t="s">
        <v>23</v>
      </c>
      <c r="D71" s="68" t="s">
        <v>25</v>
      </c>
      <c r="E71" s="68" t="s">
        <v>34</v>
      </c>
      <c r="F71" s="68" t="s">
        <v>171</v>
      </c>
      <c r="G71" s="69">
        <f>850-460</f>
        <v>390</v>
      </c>
      <c r="H71" s="16"/>
      <c r="I71" s="11"/>
    </row>
    <row r="72" spans="1:9" s="15" customFormat="1" ht="19.5" customHeight="1">
      <c r="A72" s="66" t="s">
        <v>183</v>
      </c>
      <c r="B72" s="67">
        <v>255</v>
      </c>
      <c r="C72" s="68" t="s">
        <v>23</v>
      </c>
      <c r="D72" s="68" t="s">
        <v>25</v>
      </c>
      <c r="E72" s="68" t="s">
        <v>34</v>
      </c>
      <c r="F72" s="68" t="s">
        <v>172</v>
      </c>
      <c r="G72" s="69">
        <v>310</v>
      </c>
      <c r="H72" s="19"/>
      <c r="I72" s="13"/>
    </row>
    <row r="73" spans="1:9" s="15" customFormat="1" ht="19.5" customHeight="1">
      <c r="A73" s="70" t="s">
        <v>253</v>
      </c>
      <c r="B73" s="71">
        <v>255</v>
      </c>
      <c r="C73" s="72" t="s">
        <v>23</v>
      </c>
      <c r="D73" s="72" t="s">
        <v>25</v>
      </c>
      <c r="E73" s="72" t="s">
        <v>254</v>
      </c>
      <c r="F73" s="72"/>
      <c r="G73" s="73">
        <f>G74</f>
        <v>20</v>
      </c>
      <c r="H73" s="19"/>
      <c r="I73" s="13"/>
    </row>
    <row r="74" spans="1:9" s="15" customFormat="1" ht="19.5" customHeight="1">
      <c r="A74" s="66" t="s">
        <v>183</v>
      </c>
      <c r="B74" s="67">
        <v>255</v>
      </c>
      <c r="C74" s="68" t="s">
        <v>23</v>
      </c>
      <c r="D74" s="68" t="s">
        <v>25</v>
      </c>
      <c r="E74" s="68" t="s">
        <v>254</v>
      </c>
      <c r="F74" s="68" t="s">
        <v>172</v>
      </c>
      <c r="G74" s="69">
        <v>20</v>
      </c>
      <c r="H74" s="19"/>
      <c r="I74" s="13"/>
    </row>
    <row r="75" spans="1:9" s="15" customFormat="1" ht="27.75" customHeight="1">
      <c r="A75" s="70" t="s">
        <v>235</v>
      </c>
      <c r="B75" s="71">
        <v>255</v>
      </c>
      <c r="C75" s="72" t="s">
        <v>23</v>
      </c>
      <c r="D75" s="72" t="s">
        <v>25</v>
      </c>
      <c r="E75" s="72" t="s">
        <v>35</v>
      </c>
      <c r="F75" s="72"/>
      <c r="G75" s="73">
        <f>G76+G77</f>
        <v>130</v>
      </c>
      <c r="H75" s="16"/>
      <c r="I75" s="11"/>
    </row>
    <row r="76" spans="1:9" s="15" customFormat="1" ht="25.5">
      <c r="A76" s="66" t="s">
        <v>179</v>
      </c>
      <c r="B76" s="67">
        <v>255</v>
      </c>
      <c r="C76" s="68" t="s">
        <v>23</v>
      </c>
      <c r="D76" s="68" t="s">
        <v>25</v>
      </c>
      <c r="E76" s="68" t="s">
        <v>36</v>
      </c>
      <c r="F76" s="68" t="s">
        <v>171</v>
      </c>
      <c r="G76" s="69">
        <v>30</v>
      </c>
      <c r="H76" s="19"/>
      <c r="I76" s="13"/>
    </row>
    <row r="77" spans="1:9" s="15" customFormat="1" ht="15.75">
      <c r="A77" s="66" t="s">
        <v>183</v>
      </c>
      <c r="B77" s="67">
        <v>255</v>
      </c>
      <c r="C77" s="68" t="s">
        <v>23</v>
      </c>
      <c r="D77" s="68" t="s">
        <v>25</v>
      </c>
      <c r="E77" s="68" t="s">
        <v>36</v>
      </c>
      <c r="F77" s="68" t="s">
        <v>172</v>
      </c>
      <c r="G77" s="69">
        <v>100</v>
      </c>
      <c r="H77" s="19"/>
      <c r="I77" s="13"/>
    </row>
    <row r="78" spans="1:9" s="12" customFormat="1" ht="15.75">
      <c r="A78" s="70" t="s">
        <v>133</v>
      </c>
      <c r="B78" s="71">
        <v>255</v>
      </c>
      <c r="C78" s="72" t="s">
        <v>23</v>
      </c>
      <c r="D78" s="72" t="s">
        <v>37</v>
      </c>
      <c r="E78" s="72"/>
      <c r="F78" s="72"/>
      <c r="G78" s="73">
        <f>G82+G79</f>
        <v>2318</v>
      </c>
      <c r="H78" s="16"/>
      <c r="I78" s="11"/>
    </row>
    <row r="79" spans="1:9" s="12" customFormat="1" ht="53.25" customHeight="1">
      <c r="A79" s="70" t="s">
        <v>287</v>
      </c>
      <c r="B79" s="71">
        <v>255</v>
      </c>
      <c r="C79" s="72" t="s">
        <v>23</v>
      </c>
      <c r="D79" s="72" t="s">
        <v>37</v>
      </c>
      <c r="E79" s="72" t="s">
        <v>286</v>
      </c>
      <c r="F79" s="72"/>
      <c r="G79" s="73">
        <f>G80+G81</f>
        <v>700.1</v>
      </c>
      <c r="H79" s="16"/>
      <c r="I79" s="11"/>
    </row>
    <row r="80" spans="1:9" s="12" customFormat="1" ht="25.5">
      <c r="A80" s="66" t="s">
        <v>179</v>
      </c>
      <c r="B80" s="67">
        <v>255</v>
      </c>
      <c r="C80" s="68" t="s">
        <v>23</v>
      </c>
      <c r="D80" s="68" t="s">
        <v>37</v>
      </c>
      <c r="E80" s="68" t="s">
        <v>286</v>
      </c>
      <c r="F80" s="68" t="s">
        <v>171</v>
      </c>
      <c r="G80" s="69">
        <v>11.1</v>
      </c>
      <c r="H80" s="16"/>
      <c r="I80" s="11"/>
    </row>
    <row r="81" spans="1:9" s="12" customFormat="1" ht="15.75">
      <c r="A81" s="66" t="s">
        <v>183</v>
      </c>
      <c r="B81" s="67">
        <v>255</v>
      </c>
      <c r="C81" s="68" t="s">
        <v>23</v>
      </c>
      <c r="D81" s="68" t="s">
        <v>37</v>
      </c>
      <c r="E81" s="68" t="s">
        <v>286</v>
      </c>
      <c r="F81" s="68" t="s">
        <v>172</v>
      </c>
      <c r="G81" s="69">
        <v>689</v>
      </c>
      <c r="H81" s="16"/>
      <c r="I81" s="11"/>
    </row>
    <row r="82" spans="1:9" s="14" customFormat="1" ht="76.5">
      <c r="A82" s="70" t="s">
        <v>288</v>
      </c>
      <c r="B82" s="71">
        <v>255</v>
      </c>
      <c r="C82" s="72" t="s">
        <v>23</v>
      </c>
      <c r="D82" s="72" t="s">
        <v>37</v>
      </c>
      <c r="E82" s="72" t="s">
        <v>285</v>
      </c>
      <c r="F82" s="72"/>
      <c r="G82" s="73">
        <f>G83+G84</f>
        <v>1617.9</v>
      </c>
      <c r="H82" s="19"/>
      <c r="I82" s="13"/>
    </row>
    <row r="83" spans="1:9" s="14" customFormat="1" ht="28.5" customHeight="1">
      <c r="A83" s="66" t="s">
        <v>179</v>
      </c>
      <c r="B83" s="67">
        <v>255</v>
      </c>
      <c r="C83" s="68" t="s">
        <v>23</v>
      </c>
      <c r="D83" s="68" t="s">
        <v>37</v>
      </c>
      <c r="E83" s="68" t="s">
        <v>285</v>
      </c>
      <c r="F83" s="68" t="s">
        <v>171</v>
      </c>
      <c r="G83" s="69">
        <v>20.9</v>
      </c>
      <c r="H83" s="19"/>
      <c r="I83" s="13"/>
    </row>
    <row r="84" spans="1:9" s="14" customFormat="1" ht="15.75">
      <c r="A84" s="66" t="s">
        <v>183</v>
      </c>
      <c r="B84" s="67">
        <v>255</v>
      </c>
      <c r="C84" s="68" t="s">
        <v>23</v>
      </c>
      <c r="D84" s="68" t="s">
        <v>37</v>
      </c>
      <c r="E84" s="68" t="s">
        <v>285</v>
      </c>
      <c r="F84" s="68" t="s">
        <v>172</v>
      </c>
      <c r="G84" s="69">
        <v>1597</v>
      </c>
      <c r="H84" s="19"/>
      <c r="I84" s="13"/>
    </row>
    <row r="85" spans="1:9" s="12" customFormat="1" ht="15.75">
      <c r="A85" s="70" t="s">
        <v>38</v>
      </c>
      <c r="B85" s="71">
        <v>255</v>
      </c>
      <c r="C85" s="72" t="s">
        <v>23</v>
      </c>
      <c r="D85" s="72" t="s">
        <v>13</v>
      </c>
      <c r="E85" s="72"/>
      <c r="F85" s="72"/>
      <c r="G85" s="73">
        <f>G86+G97</f>
        <v>5083.53</v>
      </c>
      <c r="H85" s="16"/>
      <c r="I85" s="11"/>
    </row>
    <row r="86" spans="1:9" s="14" customFormat="1" ht="18" customHeight="1">
      <c r="A86" s="70" t="s">
        <v>39</v>
      </c>
      <c r="B86" s="71">
        <v>255</v>
      </c>
      <c r="C86" s="72" t="s">
        <v>23</v>
      </c>
      <c r="D86" s="72" t="s">
        <v>13</v>
      </c>
      <c r="E86" s="72" t="s">
        <v>14</v>
      </c>
      <c r="F86" s="72"/>
      <c r="G86" s="73">
        <f>G87+G91+G94</f>
        <v>4284.63</v>
      </c>
      <c r="H86" s="19"/>
      <c r="I86" s="13"/>
    </row>
    <row r="87" spans="1:9" s="14" customFormat="1" ht="15.75">
      <c r="A87" s="70" t="s">
        <v>15</v>
      </c>
      <c r="B87" s="71">
        <v>255</v>
      </c>
      <c r="C87" s="72" t="s">
        <v>23</v>
      </c>
      <c r="D87" s="72" t="s">
        <v>13</v>
      </c>
      <c r="E87" s="72" t="s">
        <v>16</v>
      </c>
      <c r="F87" s="72"/>
      <c r="G87" s="73">
        <f>G88+G89+G90</f>
        <v>617.23</v>
      </c>
      <c r="H87" s="19"/>
      <c r="I87" s="13"/>
    </row>
    <row r="88" spans="1:9" s="14" customFormat="1" ht="51">
      <c r="A88" s="66" t="s">
        <v>178</v>
      </c>
      <c r="B88" s="67">
        <v>255</v>
      </c>
      <c r="C88" s="68" t="s">
        <v>23</v>
      </c>
      <c r="D88" s="68" t="s">
        <v>13</v>
      </c>
      <c r="E88" s="68" t="s">
        <v>16</v>
      </c>
      <c r="F88" s="68" t="s">
        <v>170</v>
      </c>
      <c r="G88" s="69">
        <v>508.81</v>
      </c>
      <c r="H88" s="19"/>
      <c r="I88" s="13"/>
    </row>
    <row r="89" spans="1:9" s="14" customFormat="1" ht="25.5">
      <c r="A89" s="66" t="s">
        <v>179</v>
      </c>
      <c r="B89" s="67">
        <v>255</v>
      </c>
      <c r="C89" s="68" t="s">
        <v>23</v>
      </c>
      <c r="D89" s="68" t="s">
        <v>13</v>
      </c>
      <c r="E89" s="68" t="s">
        <v>190</v>
      </c>
      <c r="F89" s="68" t="s">
        <v>171</v>
      </c>
      <c r="G89" s="69">
        <v>91.52</v>
      </c>
      <c r="H89" s="19"/>
      <c r="I89" s="13"/>
    </row>
    <row r="90" spans="1:9" s="14" customFormat="1" ht="15.75">
      <c r="A90" s="66" t="s">
        <v>180</v>
      </c>
      <c r="B90" s="67">
        <v>255</v>
      </c>
      <c r="C90" s="68" t="s">
        <v>23</v>
      </c>
      <c r="D90" s="68" t="s">
        <v>13</v>
      </c>
      <c r="E90" s="68" t="s">
        <v>16</v>
      </c>
      <c r="F90" s="68" t="s">
        <v>177</v>
      </c>
      <c r="G90" s="69">
        <v>16.9</v>
      </c>
      <c r="H90" s="19"/>
      <c r="I90" s="13"/>
    </row>
    <row r="91" spans="1:9" s="14" customFormat="1" ht="28.5" customHeight="1">
      <c r="A91" s="70" t="s">
        <v>120</v>
      </c>
      <c r="B91" s="71">
        <v>255</v>
      </c>
      <c r="C91" s="72" t="s">
        <v>23</v>
      </c>
      <c r="D91" s="72" t="s">
        <v>13</v>
      </c>
      <c r="E91" s="72" t="s">
        <v>41</v>
      </c>
      <c r="F91" s="72"/>
      <c r="G91" s="73">
        <f>G92+G93</f>
        <v>519.2</v>
      </c>
      <c r="H91" s="19"/>
      <c r="I91" s="13"/>
    </row>
    <row r="92" spans="1:9" s="14" customFormat="1" ht="51">
      <c r="A92" s="66" t="s">
        <v>178</v>
      </c>
      <c r="B92" s="67">
        <v>255</v>
      </c>
      <c r="C92" s="68" t="s">
        <v>23</v>
      </c>
      <c r="D92" s="68" t="s">
        <v>13</v>
      </c>
      <c r="E92" s="68" t="s">
        <v>41</v>
      </c>
      <c r="F92" s="68" t="s">
        <v>170</v>
      </c>
      <c r="G92" s="69">
        <v>447.6</v>
      </c>
      <c r="H92" s="19"/>
      <c r="I92" s="13"/>
    </row>
    <row r="93" spans="1:9" s="14" customFormat="1" ht="25.5">
      <c r="A93" s="66" t="s">
        <v>179</v>
      </c>
      <c r="B93" s="67">
        <v>255</v>
      </c>
      <c r="C93" s="68" t="s">
        <v>23</v>
      </c>
      <c r="D93" s="68" t="s">
        <v>13</v>
      </c>
      <c r="E93" s="68" t="s">
        <v>41</v>
      </c>
      <c r="F93" s="68" t="s">
        <v>171</v>
      </c>
      <c r="G93" s="69">
        <v>71.6</v>
      </c>
      <c r="H93" s="19"/>
      <c r="I93" s="13"/>
    </row>
    <row r="94" spans="1:9" s="14" customFormat="1" ht="25.5" customHeight="1">
      <c r="A94" s="70" t="s">
        <v>125</v>
      </c>
      <c r="B94" s="71">
        <v>255</v>
      </c>
      <c r="C94" s="72" t="s">
        <v>23</v>
      </c>
      <c r="D94" s="72" t="s">
        <v>13</v>
      </c>
      <c r="E94" s="72" t="s">
        <v>40</v>
      </c>
      <c r="F94" s="72"/>
      <c r="G94" s="73">
        <f>G95+G96</f>
        <v>3148.2000000000003</v>
      </c>
      <c r="H94" s="19"/>
      <c r="I94" s="13"/>
    </row>
    <row r="95" spans="1:9" s="14" customFormat="1" ht="51">
      <c r="A95" s="66" t="s">
        <v>178</v>
      </c>
      <c r="B95" s="67">
        <v>255</v>
      </c>
      <c r="C95" s="68" t="s">
        <v>23</v>
      </c>
      <c r="D95" s="68" t="s">
        <v>13</v>
      </c>
      <c r="E95" s="68" t="s">
        <v>40</v>
      </c>
      <c r="F95" s="68" t="s">
        <v>170</v>
      </c>
      <c r="G95" s="69">
        <v>2731.3</v>
      </c>
      <c r="H95" s="19"/>
      <c r="I95" s="13"/>
    </row>
    <row r="96" spans="1:9" s="14" customFormat="1" ht="25.5">
      <c r="A96" s="66" t="s">
        <v>179</v>
      </c>
      <c r="B96" s="67">
        <v>255</v>
      </c>
      <c r="C96" s="68" t="s">
        <v>23</v>
      </c>
      <c r="D96" s="68" t="s">
        <v>13</v>
      </c>
      <c r="E96" s="68" t="s">
        <v>40</v>
      </c>
      <c r="F96" s="68" t="s">
        <v>171</v>
      </c>
      <c r="G96" s="69">
        <v>416.9</v>
      </c>
      <c r="H96" s="19"/>
      <c r="I96" s="13"/>
    </row>
    <row r="97" spans="1:9" s="14" customFormat="1" ht="27.75" customHeight="1">
      <c r="A97" s="70" t="s">
        <v>134</v>
      </c>
      <c r="B97" s="71">
        <v>255</v>
      </c>
      <c r="C97" s="72" t="s">
        <v>23</v>
      </c>
      <c r="D97" s="72" t="s">
        <v>13</v>
      </c>
      <c r="E97" s="72" t="s">
        <v>258</v>
      </c>
      <c r="F97" s="72"/>
      <c r="G97" s="73">
        <f>G98+G99</f>
        <v>798.9</v>
      </c>
      <c r="H97" s="19"/>
      <c r="I97" s="13"/>
    </row>
    <row r="98" spans="1:9" s="14" customFormat="1" ht="51">
      <c r="A98" s="66" t="s">
        <v>178</v>
      </c>
      <c r="B98" s="67">
        <v>255</v>
      </c>
      <c r="C98" s="68" t="s">
        <v>23</v>
      </c>
      <c r="D98" s="68" t="s">
        <v>13</v>
      </c>
      <c r="E98" s="68" t="s">
        <v>258</v>
      </c>
      <c r="F98" s="68" t="s">
        <v>170</v>
      </c>
      <c r="G98" s="69">
        <v>713.8</v>
      </c>
      <c r="H98" s="19"/>
      <c r="I98" s="13"/>
    </row>
    <row r="99" spans="1:9" s="14" customFormat="1" ht="27.75" customHeight="1">
      <c r="A99" s="66" t="s">
        <v>179</v>
      </c>
      <c r="B99" s="67">
        <v>255</v>
      </c>
      <c r="C99" s="68" t="s">
        <v>23</v>
      </c>
      <c r="D99" s="68" t="s">
        <v>13</v>
      </c>
      <c r="E99" s="68" t="s">
        <v>258</v>
      </c>
      <c r="F99" s="68" t="s">
        <v>171</v>
      </c>
      <c r="G99" s="69">
        <v>85.1</v>
      </c>
      <c r="H99" s="19"/>
      <c r="I99" s="13"/>
    </row>
    <row r="100" spans="1:9" s="18" customFormat="1" ht="28.5" customHeight="1">
      <c r="A100" s="79" t="s">
        <v>121</v>
      </c>
      <c r="B100" s="80">
        <v>257</v>
      </c>
      <c r="C100" s="72"/>
      <c r="D100" s="72"/>
      <c r="E100" s="72"/>
      <c r="F100" s="72"/>
      <c r="G100" s="73">
        <f>G101+G133+G138+G159+G169+G184+G193+G206+G217+G232+G235+G229</f>
        <v>111740.43500000001</v>
      </c>
      <c r="H100" s="16"/>
      <c r="I100" s="16"/>
    </row>
    <row r="101" spans="1:9" s="18" customFormat="1" ht="15.75">
      <c r="A101" s="70" t="s">
        <v>128</v>
      </c>
      <c r="B101" s="80">
        <v>257</v>
      </c>
      <c r="C101" s="72" t="s">
        <v>11</v>
      </c>
      <c r="D101" s="72" t="s">
        <v>12</v>
      </c>
      <c r="E101" s="72"/>
      <c r="F101" s="72"/>
      <c r="G101" s="73">
        <f>G102+G106+G113+G121+G117</f>
        <v>28026.817000000003</v>
      </c>
      <c r="H101" s="16"/>
      <c r="I101" s="16"/>
    </row>
    <row r="102" spans="1:234" s="12" customFormat="1" ht="25.5">
      <c r="A102" s="70" t="s">
        <v>193</v>
      </c>
      <c r="B102" s="71">
        <v>257</v>
      </c>
      <c r="C102" s="72" t="s">
        <v>11</v>
      </c>
      <c r="D102" s="72" t="s">
        <v>42</v>
      </c>
      <c r="E102" s="72"/>
      <c r="F102" s="72"/>
      <c r="G102" s="73">
        <f>G103</f>
        <v>1545.98</v>
      </c>
      <c r="H102" s="16"/>
      <c r="I102" s="11"/>
      <c r="HZ102" s="12">
        <f>SUM(C102:HY102)</f>
        <v>1545.98</v>
      </c>
    </row>
    <row r="103" spans="1:9" s="14" customFormat="1" ht="15.75" customHeight="1">
      <c r="A103" s="70" t="s">
        <v>39</v>
      </c>
      <c r="B103" s="71">
        <v>257</v>
      </c>
      <c r="C103" s="72" t="s">
        <v>11</v>
      </c>
      <c r="D103" s="72" t="s">
        <v>42</v>
      </c>
      <c r="E103" s="72" t="s">
        <v>14</v>
      </c>
      <c r="F103" s="72"/>
      <c r="G103" s="73">
        <f>G104</f>
        <v>1545.98</v>
      </c>
      <c r="H103" s="19"/>
      <c r="I103" s="13"/>
    </row>
    <row r="104" spans="1:9" s="14" customFormat="1" ht="15.75">
      <c r="A104" s="74" t="s">
        <v>43</v>
      </c>
      <c r="B104" s="75">
        <v>257</v>
      </c>
      <c r="C104" s="76" t="s">
        <v>11</v>
      </c>
      <c r="D104" s="76" t="s">
        <v>42</v>
      </c>
      <c r="E104" s="76" t="s">
        <v>44</v>
      </c>
      <c r="F104" s="76"/>
      <c r="G104" s="77">
        <f>G105</f>
        <v>1545.98</v>
      </c>
      <c r="H104" s="19"/>
      <c r="I104" s="13"/>
    </row>
    <row r="105" spans="1:9" s="14" customFormat="1" ht="51">
      <c r="A105" s="81" t="s">
        <v>178</v>
      </c>
      <c r="B105" s="82">
        <v>257</v>
      </c>
      <c r="C105" s="83" t="s">
        <v>11</v>
      </c>
      <c r="D105" s="83" t="s">
        <v>42</v>
      </c>
      <c r="E105" s="83" t="s">
        <v>44</v>
      </c>
      <c r="F105" s="83" t="s">
        <v>170</v>
      </c>
      <c r="G105" s="84">
        <v>1545.98</v>
      </c>
      <c r="H105" s="19"/>
      <c r="I105" s="13"/>
    </row>
    <row r="106" spans="1:9" s="12" customFormat="1" ht="42" customHeight="1">
      <c r="A106" s="70" t="s">
        <v>194</v>
      </c>
      <c r="B106" s="71">
        <v>257</v>
      </c>
      <c r="C106" s="72" t="s">
        <v>11</v>
      </c>
      <c r="D106" s="72" t="s">
        <v>37</v>
      </c>
      <c r="E106" s="72"/>
      <c r="F106" s="72"/>
      <c r="G106" s="73">
        <f>G107</f>
        <v>24096.980000000003</v>
      </c>
      <c r="H106" s="16"/>
      <c r="I106" s="16"/>
    </row>
    <row r="107" spans="1:9" s="14" customFormat="1" ht="25.5">
      <c r="A107" s="70" t="s">
        <v>46</v>
      </c>
      <c r="B107" s="71">
        <v>257</v>
      </c>
      <c r="C107" s="72" t="s">
        <v>11</v>
      </c>
      <c r="D107" s="72" t="s">
        <v>37</v>
      </c>
      <c r="E107" s="72" t="s">
        <v>14</v>
      </c>
      <c r="F107" s="72"/>
      <c r="G107" s="73">
        <f>G108+G111</f>
        <v>24096.980000000003</v>
      </c>
      <c r="H107" s="19"/>
      <c r="I107" s="19"/>
    </row>
    <row r="108" spans="1:9" s="14" customFormat="1" ht="18.75" customHeight="1">
      <c r="A108" s="70" t="s">
        <v>15</v>
      </c>
      <c r="B108" s="71">
        <v>257</v>
      </c>
      <c r="C108" s="72" t="s">
        <v>11</v>
      </c>
      <c r="D108" s="72" t="s">
        <v>37</v>
      </c>
      <c r="E108" s="72" t="s">
        <v>16</v>
      </c>
      <c r="F108" s="72"/>
      <c r="G108" s="73">
        <f>G109+G110</f>
        <v>22869.4</v>
      </c>
      <c r="H108" s="19"/>
      <c r="I108" s="13"/>
    </row>
    <row r="109" spans="1:9" s="14" customFormat="1" ht="51">
      <c r="A109" s="66" t="s">
        <v>178</v>
      </c>
      <c r="B109" s="67">
        <v>257</v>
      </c>
      <c r="C109" s="68" t="s">
        <v>11</v>
      </c>
      <c r="D109" s="68" t="s">
        <v>37</v>
      </c>
      <c r="E109" s="68" t="s">
        <v>16</v>
      </c>
      <c r="F109" s="68" t="s">
        <v>170</v>
      </c>
      <c r="G109" s="69">
        <v>17775.4</v>
      </c>
      <c r="H109" s="19"/>
      <c r="I109" s="13"/>
    </row>
    <row r="110" spans="1:9" s="14" customFormat="1" ht="25.5">
      <c r="A110" s="66" t="s">
        <v>179</v>
      </c>
      <c r="B110" s="67">
        <v>257</v>
      </c>
      <c r="C110" s="68" t="s">
        <v>11</v>
      </c>
      <c r="D110" s="68" t="s">
        <v>37</v>
      </c>
      <c r="E110" s="68" t="s">
        <v>16</v>
      </c>
      <c r="F110" s="68" t="s">
        <v>171</v>
      </c>
      <c r="G110" s="69">
        <v>5094</v>
      </c>
      <c r="H110" s="19"/>
      <c r="I110" s="13"/>
    </row>
    <row r="111" spans="1:9" s="14" customFormat="1" ht="26.25" customHeight="1">
      <c r="A111" s="70" t="s">
        <v>48</v>
      </c>
      <c r="B111" s="71">
        <v>257</v>
      </c>
      <c r="C111" s="72" t="s">
        <v>11</v>
      </c>
      <c r="D111" s="72" t="s">
        <v>37</v>
      </c>
      <c r="E111" s="72" t="s">
        <v>49</v>
      </c>
      <c r="F111" s="72"/>
      <c r="G111" s="73">
        <f>G112</f>
        <v>1227.58</v>
      </c>
      <c r="H111" s="19"/>
      <c r="I111" s="13"/>
    </row>
    <row r="112" spans="1:9" s="14" customFormat="1" ht="51">
      <c r="A112" s="66" t="s">
        <v>178</v>
      </c>
      <c r="B112" s="67">
        <v>257</v>
      </c>
      <c r="C112" s="68" t="s">
        <v>11</v>
      </c>
      <c r="D112" s="68" t="s">
        <v>37</v>
      </c>
      <c r="E112" s="68" t="s">
        <v>49</v>
      </c>
      <c r="F112" s="68" t="s">
        <v>170</v>
      </c>
      <c r="G112" s="69">
        <v>1227.58</v>
      </c>
      <c r="H112" s="19"/>
      <c r="I112" s="13"/>
    </row>
    <row r="113" spans="1:9" s="14" customFormat="1" ht="27" customHeight="1">
      <c r="A113" s="70" t="s">
        <v>158</v>
      </c>
      <c r="B113" s="71">
        <v>257</v>
      </c>
      <c r="C113" s="72" t="s">
        <v>11</v>
      </c>
      <c r="D113" s="72" t="s">
        <v>13</v>
      </c>
      <c r="E113" s="72"/>
      <c r="F113" s="72"/>
      <c r="G113" s="73">
        <f>G114</f>
        <v>911.06</v>
      </c>
      <c r="H113" s="19"/>
      <c r="I113" s="13"/>
    </row>
    <row r="114" spans="1:9" s="17" customFormat="1" ht="23.25" customHeight="1">
      <c r="A114" s="70" t="s">
        <v>15</v>
      </c>
      <c r="B114" s="71">
        <v>257</v>
      </c>
      <c r="C114" s="72" t="s">
        <v>11</v>
      </c>
      <c r="D114" s="72" t="s">
        <v>13</v>
      </c>
      <c r="E114" s="72" t="s">
        <v>108</v>
      </c>
      <c r="F114" s="72"/>
      <c r="G114" s="73">
        <f>G115+G116</f>
        <v>911.06</v>
      </c>
      <c r="H114" s="16"/>
      <c r="I114" s="11"/>
    </row>
    <row r="115" spans="1:9" s="15" customFormat="1" ht="51">
      <c r="A115" s="66" t="s">
        <v>178</v>
      </c>
      <c r="B115" s="67">
        <v>257</v>
      </c>
      <c r="C115" s="68" t="s">
        <v>11</v>
      </c>
      <c r="D115" s="68" t="s">
        <v>13</v>
      </c>
      <c r="E115" s="68" t="s">
        <v>108</v>
      </c>
      <c r="F115" s="68" t="s">
        <v>170</v>
      </c>
      <c r="G115" s="69">
        <v>908.56</v>
      </c>
      <c r="H115" s="19"/>
      <c r="I115" s="13"/>
    </row>
    <row r="116" spans="1:9" s="15" customFormat="1" ht="25.5">
      <c r="A116" s="66" t="s">
        <v>179</v>
      </c>
      <c r="B116" s="67">
        <v>257</v>
      </c>
      <c r="C116" s="68" t="s">
        <v>11</v>
      </c>
      <c r="D116" s="68" t="s">
        <v>13</v>
      </c>
      <c r="E116" s="68" t="s">
        <v>108</v>
      </c>
      <c r="F116" s="68" t="s">
        <v>171</v>
      </c>
      <c r="G116" s="69">
        <v>2.5</v>
      </c>
      <c r="H116" s="19"/>
      <c r="I116" s="13"/>
    </row>
    <row r="117" spans="1:9" s="15" customFormat="1" ht="15.75">
      <c r="A117" s="70" t="s">
        <v>230</v>
      </c>
      <c r="B117" s="71">
        <v>257</v>
      </c>
      <c r="C117" s="72" t="s">
        <v>11</v>
      </c>
      <c r="D117" s="72" t="s">
        <v>82</v>
      </c>
      <c r="E117" s="72"/>
      <c r="F117" s="72"/>
      <c r="G117" s="73">
        <f>G118</f>
        <v>400</v>
      </c>
      <c r="H117" s="19"/>
      <c r="I117" s="13"/>
    </row>
    <row r="118" spans="1:9" s="15" customFormat="1" ht="15.75">
      <c r="A118" s="70" t="s">
        <v>228</v>
      </c>
      <c r="B118" s="71">
        <v>257</v>
      </c>
      <c r="C118" s="72" t="s">
        <v>11</v>
      </c>
      <c r="D118" s="72" t="s">
        <v>82</v>
      </c>
      <c r="E118" s="72" t="s">
        <v>14</v>
      </c>
      <c r="F118" s="72"/>
      <c r="G118" s="73">
        <f>G119</f>
        <v>400</v>
      </c>
      <c r="H118" s="19"/>
      <c r="I118" s="13"/>
    </row>
    <row r="119" spans="1:9" s="15" customFormat="1" ht="25.5">
      <c r="A119" s="70" t="s">
        <v>252</v>
      </c>
      <c r="B119" s="71">
        <v>257</v>
      </c>
      <c r="C119" s="72" t="s">
        <v>11</v>
      </c>
      <c r="D119" s="72" t="s">
        <v>82</v>
      </c>
      <c r="E119" s="72" t="s">
        <v>229</v>
      </c>
      <c r="F119" s="72"/>
      <c r="G119" s="73">
        <f>G120</f>
        <v>400</v>
      </c>
      <c r="H119" s="19"/>
      <c r="I119" s="13"/>
    </row>
    <row r="120" spans="1:9" s="15" customFormat="1" ht="15.75">
      <c r="A120" s="66" t="s">
        <v>180</v>
      </c>
      <c r="B120" s="67">
        <v>257</v>
      </c>
      <c r="C120" s="68" t="s">
        <v>11</v>
      </c>
      <c r="D120" s="68" t="s">
        <v>82</v>
      </c>
      <c r="E120" s="68" t="s">
        <v>229</v>
      </c>
      <c r="F120" s="68" t="s">
        <v>177</v>
      </c>
      <c r="G120" s="69">
        <v>400</v>
      </c>
      <c r="H120" s="19"/>
      <c r="I120" s="13"/>
    </row>
    <row r="121" spans="1:9" s="12" customFormat="1" ht="25.5">
      <c r="A121" s="70" t="s">
        <v>46</v>
      </c>
      <c r="B121" s="71">
        <v>257</v>
      </c>
      <c r="C121" s="72" t="s">
        <v>11</v>
      </c>
      <c r="D121" s="72" t="s">
        <v>51</v>
      </c>
      <c r="E121" s="72"/>
      <c r="F121" s="72"/>
      <c r="G121" s="73">
        <f>G128+G125+G131+G122</f>
        <v>1072.797</v>
      </c>
      <c r="H121" s="16"/>
      <c r="I121" s="11"/>
    </row>
    <row r="122" spans="1:9" s="12" customFormat="1" ht="15.75">
      <c r="A122" s="70" t="s">
        <v>50</v>
      </c>
      <c r="B122" s="71">
        <v>257</v>
      </c>
      <c r="C122" s="72" t="s">
        <v>11</v>
      </c>
      <c r="D122" s="72" t="s">
        <v>51</v>
      </c>
      <c r="E122" s="72" t="s">
        <v>47</v>
      </c>
      <c r="F122" s="72"/>
      <c r="G122" s="73">
        <f>G123+G124</f>
        <v>600</v>
      </c>
      <c r="H122" s="19"/>
      <c r="I122" s="13"/>
    </row>
    <row r="123" spans="1:9" s="12" customFormat="1" ht="51">
      <c r="A123" s="66" t="s">
        <v>178</v>
      </c>
      <c r="B123" s="67">
        <v>257</v>
      </c>
      <c r="C123" s="68" t="s">
        <v>11</v>
      </c>
      <c r="D123" s="68" t="s">
        <v>51</v>
      </c>
      <c r="E123" s="68" t="s">
        <v>47</v>
      </c>
      <c r="F123" s="68" t="s">
        <v>170</v>
      </c>
      <c r="G123" s="69">
        <v>500</v>
      </c>
      <c r="H123" s="19"/>
      <c r="I123" s="13"/>
    </row>
    <row r="124" spans="1:9" s="12" customFormat="1" ht="25.5">
      <c r="A124" s="66" t="s">
        <v>179</v>
      </c>
      <c r="B124" s="67">
        <v>257</v>
      </c>
      <c r="C124" s="68" t="s">
        <v>11</v>
      </c>
      <c r="D124" s="68" t="s">
        <v>51</v>
      </c>
      <c r="E124" s="68" t="s">
        <v>47</v>
      </c>
      <c r="F124" s="68" t="s">
        <v>171</v>
      </c>
      <c r="G124" s="69">
        <f>500-400</f>
        <v>100</v>
      </c>
      <c r="H124" s="19"/>
      <c r="I124" s="13"/>
    </row>
    <row r="125" spans="1:9" s="12" customFormat="1" ht="25.5">
      <c r="A125" s="70" t="s">
        <v>204</v>
      </c>
      <c r="B125" s="71">
        <v>257</v>
      </c>
      <c r="C125" s="72" t="s">
        <v>11</v>
      </c>
      <c r="D125" s="72" t="s">
        <v>51</v>
      </c>
      <c r="E125" s="72" t="s">
        <v>52</v>
      </c>
      <c r="F125" s="72"/>
      <c r="G125" s="73">
        <f>G126+G127</f>
        <v>313.99800000000005</v>
      </c>
      <c r="H125" s="19"/>
      <c r="I125" s="13"/>
    </row>
    <row r="126" spans="1:9" s="12" customFormat="1" ht="51">
      <c r="A126" s="66" t="s">
        <v>178</v>
      </c>
      <c r="B126" s="67">
        <v>257</v>
      </c>
      <c r="C126" s="68" t="s">
        <v>11</v>
      </c>
      <c r="D126" s="68" t="s">
        <v>51</v>
      </c>
      <c r="E126" s="68" t="s">
        <v>52</v>
      </c>
      <c r="F126" s="68" t="s">
        <v>170</v>
      </c>
      <c r="G126" s="69">
        <v>291.35</v>
      </c>
      <c r="H126" s="19"/>
      <c r="I126" s="13"/>
    </row>
    <row r="127" spans="1:9" s="12" customFormat="1" ht="25.5">
      <c r="A127" s="66" t="s">
        <v>179</v>
      </c>
      <c r="B127" s="67">
        <v>257</v>
      </c>
      <c r="C127" s="68" t="s">
        <v>11</v>
      </c>
      <c r="D127" s="68" t="s">
        <v>51</v>
      </c>
      <c r="E127" s="68" t="s">
        <v>52</v>
      </c>
      <c r="F127" s="68" t="s">
        <v>171</v>
      </c>
      <c r="G127" s="69">
        <v>22.648</v>
      </c>
      <c r="H127" s="19"/>
      <c r="I127" s="13"/>
    </row>
    <row r="128" spans="1:9" s="15" customFormat="1" ht="40.5" customHeight="1">
      <c r="A128" s="70" t="s">
        <v>135</v>
      </c>
      <c r="B128" s="72" t="s">
        <v>53</v>
      </c>
      <c r="C128" s="72" t="s">
        <v>11</v>
      </c>
      <c r="D128" s="72" t="s">
        <v>51</v>
      </c>
      <c r="E128" s="72" t="s">
        <v>54</v>
      </c>
      <c r="F128" s="72"/>
      <c r="G128" s="73">
        <f>G129+G130</f>
        <v>93.799</v>
      </c>
      <c r="H128" s="19"/>
      <c r="I128" s="13"/>
    </row>
    <row r="129" spans="1:9" s="15" customFormat="1" ht="51">
      <c r="A129" s="66" t="s">
        <v>178</v>
      </c>
      <c r="B129" s="68" t="s">
        <v>53</v>
      </c>
      <c r="C129" s="68" t="s">
        <v>11</v>
      </c>
      <c r="D129" s="68" t="s">
        <v>51</v>
      </c>
      <c r="E129" s="68" t="s">
        <v>54</v>
      </c>
      <c r="F129" s="68" t="s">
        <v>170</v>
      </c>
      <c r="G129" s="69">
        <v>88.399</v>
      </c>
      <c r="H129" s="19"/>
      <c r="I129" s="13"/>
    </row>
    <row r="130" spans="1:9" s="15" customFormat="1" ht="25.5">
      <c r="A130" s="66" t="s">
        <v>179</v>
      </c>
      <c r="B130" s="68" t="s">
        <v>53</v>
      </c>
      <c r="C130" s="68" t="s">
        <v>11</v>
      </c>
      <c r="D130" s="68" t="s">
        <v>51</v>
      </c>
      <c r="E130" s="68" t="s">
        <v>54</v>
      </c>
      <c r="F130" s="68" t="s">
        <v>171</v>
      </c>
      <c r="G130" s="69">
        <v>5.4</v>
      </c>
      <c r="H130" s="19"/>
      <c r="I130" s="13"/>
    </row>
    <row r="131" spans="1:9" s="15" customFormat="1" ht="27" customHeight="1">
      <c r="A131" s="70" t="s">
        <v>17</v>
      </c>
      <c r="B131" s="72" t="s">
        <v>53</v>
      </c>
      <c r="C131" s="72" t="s">
        <v>11</v>
      </c>
      <c r="D131" s="72" t="s">
        <v>51</v>
      </c>
      <c r="E131" s="72" t="s">
        <v>18</v>
      </c>
      <c r="F131" s="72"/>
      <c r="G131" s="73">
        <f>G132</f>
        <v>65</v>
      </c>
      <c r="H131" s="19"/>
      <c r="I131" s="13"/>
    </row>
    <row r="132" spans="1:9" s="15" customFormat="1" ht="15.75">
      <c r="A132" s="66" t="s">
        <v>180</v>
      </c>
      <c r="B132" s="68" t="s">
        <v>53</v>
      </c>
      <c r="C132" s="68" t="s">
        <v>11</v>
      </c>
      <c r="D132" s="68" t="s">
        <v>51</v>
      </c>
      <c r="E132" s="68" t="s">
        <v>18</v>
      </c>
      <c r="F132" s="68" t="s">
        <v>177</v>
      </c>
      <c r="G132" s="69">
        <v>65</v>
      </c>
      <c r="H132" s="19"/>
      <c r="I132" s="13"/>
    </row>
    <row r="133" spans="1:9" s="12" customFormat="1" ht="15.75">
      <c r="A133" s="70" t="s">
        <v>55</v>
      </c>
      <c r="B133" s="71">
        <v>257</v>
      </c>
      <c r="C133" s="72" t="s">
        <v>42</v>
      </c>
      <c r="D133" s="72" t="s">
        <v>12</v>
      </c>
      <c r="E133" s="72"/>
      <c r="F133" s="72"/>
      <c r="G133" s="73">
        <f>G134</f>
        <v>192.5</v>
      </c>
      <c r="H133" s="16"/>
      <c r="I133" s="11"/>
    </row>
    <row r="134" spans="1:9" s="14" customFormat="1" ht="15.75">
      <c r="A134" s="70" t="s">
        <v>56</v>
      </c>
      <c r="B134" s="71">
        <v>257</v>
      </c>
      <c r="C134" s="72" t="s">
        <v>42</v>
      </c>
      <c r="D134" s="72" t="s">
        <v>25</v>
      </c>
      <c r="E134" s="72"/>
      <c r="F134" s="72"/>
      <c r="G134" s="73">
        <f>G135</f>
        <v>192.5</v>
      </c>
      <c r="H134" s="19"/>
      <c r="I134" s="13"/>
    </row>
    <row r="135" spans="1:9" s="14" customFormat="1" ht="25.5">
      <c r="A135" s="70" t="s">
        <v>57</v>
      </c>
      <c r="B135" s="71">
        <v>257</v>
      </c>
      <c r="C135" s="72" t="s">
        <v>42</v>
      </c>
      <c r="D135" s="72" t="s">
        <v>25</v>
      </c>
      <c r="E135" s="72" t="s">
        <v>189</v>
      </c>
      <c r="F135" s="72"/>
      <c r="G135" s="73">
        <f>G136+G137</f>
        <v>192.5</v>
      </c>
      <c r="H135" s="19"/>
      <c r="I135" s="13"/>
    </row>
    <row r="136" spans="1:9" s="14" customFormat="1" ht="51">
      <c r="A136" s="66" t="s">
        <v>178</v>
      </c>
      <c r="B136" s="67">
        <v>257</v>
      </c>
      <c r="C136" s="68" t="s">
        <v>42</v>
      </c>
      <c r="D136" s="68" t="s">
        <v>25</v>
      </c>
      <c r="E136" s="68" t="s">
        <v>189</v>
      </c>
      <c r="F136" s="68" t="s">
        <v>170</v>
      </c>
      <c r="G136" s="69">
        <v>175.1</v>
      </c>
      <c r="H136" s="19"/>
      <c r="I136" s="13"/>
    </row>
    <row r="137" spans="1:9" s="14" customFormat="1" ht="25.5">
      <c r="A137" s="66" t="s">
        <v>179</v>
      </c>
      <c r="B137" s="67">
        <v>257</v>
      </c>
      <c r="C137" s="68" t="s">
        <v>184</v>
      </c>
      <c r="D137" s="68" t="s">
        <v>25</v>
      </c>
      <c r="E137" s="68" t="s">
        <v>189</v>
      </c>
      <c r="F137" s="68" t="s">
        <v>171</v>
      </c>
      <c r="G137" s="69">
        <v>17.4</v>
      </c>
      <c r="H137" s="19"/>
      <c r="I137" s="13"/>
    </row>
    <row r="138" spans="1:9" s="14" customFormat="1" ht="14.25" customHeight="1">
      <c r="A138" s="70" t="s">
        <v>122</v>
      </c>
      <c r="B138" s="71">
        <v>257</v>
      </c>
      <c r="C138" s="72" t="s">
        <v>25</v>
      </c>
      <c r="D138" s="72" t="s">
        <v>12</v>
      </c>
      <c r="E138" s="72"/>
      <c r="F138" s="72"/>
      <c r="G138" s="73">
        <f>G139+G143</f>
        <v>4350.865</v>
      </c>
      <c r="H138" s="19"/>
      <c r="I138" s="13"/>
    </row>
    <row r="139" spans="1:9" s="14" customFormat="1" ht="15.75" customHeight="1">
      <c r="A139" s="70" t="s">
        <v>58</v>
      </c>
      <c r="B139" s="71">
        <v>257</v>
      </c>
      <c r="C139" s="72" t="s">
        <v>25</v>
      </c>
      <c r="D139" s="72" t="s">
        <v>37</v>
      </c>
      <c r="E139" s="76"/>
      <c r="F139" s="76"/>
      <c r="G139" s="73">
        <f>G140</f>
        <v>1284.495</v>
      </c>
      <c r="H139" s="16"/>
      <c r="I139" s="11"/>
    </row>
    <row r="140" spans="1:9" s="14" customFormat="1" ht="18.75" customHeight="1">
      <c r="A140" s="70" t="s">
        <v>59</v>
      </c>
      <c r="B140" s="71">
        <v>257</v>
      </c>
      <c r="C140" s="72" t="s">
        <v>25</v>
      </c>
      <c r="D140" s="72" t="s">
        <v>37</v>
      </c>
      <c r="E140" s="72" t="s">
        <v>201</v>
      </c>
      <c r="F140" s="72"/>
      <c r="G140" s="73">
        <f>G141+G142</f>
        <v>1284.495</v>
      </c>
      <c r="H140" s="19"/>
      <c r="I140" s="13"/>
    </row>
    <row r="141" spans="1:9" s="14" customFormat="1" ht="51">
      <c r="A141" s="66" t="s">
        <v>178</v>
      </c>
      <c r="B141" s="67">
        <v>257</v>
      </c>
      <c r="C141" s="68" t="s">
        <v>25</v>
      </c>
      <c r="D141" s="68" t="s">
        <v>37</v>
      </c>
      <c r="E141" s="68" t="s">
        <v>201</v>
      </c>
      <c r="F141" s="68" t="s">
        <v>170</v>
      </c>
      <c r="G141" s="69">
        <v>933.995</v>
      </c>
      <c r="H141" s="19"/>
      <c r="I141" s="13"/>
    </row>
    <row r="142" spans="1:9" s="14" customFormat="1" ht="25.5">
      <c r="A142" s="66" t="s">
        <v>179</v>
      </c>
      <c r="B142" s="67">
        <v>257</v>
      </c>
      <c r="C142" s="68" t="s">
        <v>25</v>
      </c>
      <c r="D142" s="68" t="s">
        <v>37</v>
      </c>
      <c r="E142" s="68" t="s">
        <v>201</v>
      </c>
      <c r="F142" s="68" t="s">
        <v>171</v>
      </c>
      <c r="G142" s="69">
        <v>350.5</v>
      </c>
      <c r="H142" s="19"/>
      <c r="I142" s="13"/>
    </row>
    <row r="143" spans="1:9" s="12" customFormat="1" ht="30.75" customHeight="1">
      <c r="A143" s="70" t="s">
        <v>206</v>
      </c>
      <c r="B143" s="71">
        <v>257</v>
      </c>
      <c r="C143" s="72" t="s">
        <v>25</v>
      </c>
      <c r="D143" s="72" t="s">
        <v>60</v>
      </c>
      <c r="E143" s="72"/>
      <c r="F143" s="72"/>
      <c r="G143" s="73">
        <f>G145+G150+G153+G154</f>
        <v>3066.37</v>
      </c>
      <c r="H143" s="16"/>
      <c r="I143" s="11"/>
    </row>
    <row r="144" spans="1:9" s="14" customFormat="1" ht="27" customHeight="1">
      <c r="A144" s="70" t="s">
        <v>46</v>
      </c>
      <c r="B144" s="71">
        <v>257</v>
      </c>
      <c r="C144" s="72" t="s">
        <v>25</v>
      </c>
      <c r="D144" s="72" t="s">
        <v>60</v>
      </c>
      <c r="E144" s="72" t="s">
        <v>14</v>
      </c>
      <c r="F144" s="72"/>
      <c r="G144" s="73">
        <f>G145</f>
        <v>2681.4</v>
      </c>
      <c r="H144" s="19"/>
      <c r="I144" s="13"/>
    </row>
    <row r="145" spans="1:9" s="12" customFormat="1" ht="15.75">
      <c r="A145" s="70" t="s">
        <v>15</v>
      </c>
      <c r="B145" s="71">
        <v>257</v>
      </c>
      <c r="C145" s="72" t="s">
        <v>25</v>
      </c>
      <c r="D145" s="72" t="s">
        <v>60</v>
      </c>
      <c r="E145" s="72" t="s">
        <v>47</v>
      </c>
      <c r="F145" s="72"/>
      <c r="G145" s="73">
        <f>G146+G147</f>
        <v>2681.4</v>
      </c>
      <c r="H145" s="16"/>
      <c r="I145" s="11"/>
    </row>
    <row r="146" spans="1:9" s="14" customFormat="1" ht="51">
      <c r="A146" s="66" t="s">
        <v>178</v>
      </c>
      <c r="B146" s="67">
        <v>257</v>
      </c>
      <c r="C146" s="68" t="s">
        <v>25</v>
      </c>
      <c r="D146" s="68" t="s">
        <v>60</v>
      </c>
      <c r="E146" s="68" t="s">
        <v>47</v>
      </c>
      <c r="F146" s="68" t="s">
        <v>170</v>
      </c>
      <c r="G146" s="69">
        <v>2212.78</v>
      </c>
      <c r="H146" s="16"/>
      <c r="I146" s="11"/>
    </row>
    <row r="147" spans="1:9" s="14" customFormat="1" ht="25.5">
      <c r="A147" s="66" t="s">
        <v>179</v>
      </c>
      <c r="B147" s="67">
        <v>257</v>
      </c>
      <c r="C147" s="68" t="s">
        <v>25</v>
      </c>
      <c r="D147" s="68" t="s">
        <v>60</v>
      </c>
      <c r="E147" s="68" t="s">
        <v>47</v>
      </c>
      <c r="F147" s="68" t="s">
        <v>171</v>
      </c>
      <c r="G147" s="69">
        <v>468.62</v>
      </c>
      <c r="H147" s="16"/>
      <c r="I147" s="11"/>
    </row>
    <row r="148" spans="1:9" s="12" customFormat="1" ht="26.25" customHeight="1">
      <c r="A148" s="70" t="s">
        <v>136</v>
      </c>
      <c r="B148" s="71">
        <v>257</v>
      </c>
      <c r="C148" s="72" t="s">
        <v>25</v>
      </c>
      <c r="D148" s="72" t="s">
        <v>60</v>
      </c>
      <c r="E148" s="72" t="s">
        <v>61</v>
      </c>
      <c r="F148" s="72"/>
      <c r="G148" s="73">
        <f>G149</f>
        <v>300</v>
      </c>
      <c r="H148" s="16"/>
      <c r="I148" s="11"/>
    </row>
    <row r="149" spans="1:9" s="14" customFormat="1" ht="25.5">
      <c r="A149" s="74" t="s">
        <v>137</v>
      </c>
      <c r="B149" s="75">
        <v>257</v>
      </c>
      <c r="C149" s="76" t="s">
        <v>25</v>
      </c>
      <c r="D149" s="76" t="s">
        <v>60</v>
      </c>
      <c r="E149" s="76" t="s">
        <v>62</v>
      </c>
      <c r="F149" s="76"/>
      <c r="G149" s="77">
        <f>G150</f>
        <v>300</v>
      </c>
      <c r="H149" s="19"/>
      <c r="I149" s="13"/>
    </row>
    <row r="150" spans="1:9" s="14" customFormat="1" ht="25.5">
      <c r="A150" s="66" t="s">
        <v>179</v>
      </c>
      <c r="B150" s="67">
        <v>257</v>
      </c>
      <c r="C150" s="68" t="s">
        <v>25</v>
      </c>
      <c r="D150" s="68" t="s">
        <v>60</v>
      </c>
      <c r="E150" s="68" t="s">
        <v>62</v>
      </c>
      <c r="F150" s="68" t="s">
        <v>171</v>
      </c>
      <c r="G150" s="69">
        <f>300-150+150</f>
        <v>300</v>
      </c>
      <c r="H150" s="19"/>
      <c r="I150" s="13"/>
    </row>
    <row r="151" spans="1:9" s="12" customFormat="1" ht="17.25" customHeight="1">
      <c r="A151" s="70" t="s">
        <v>63</v>
      </c>
      <c r="B151" s="71">
        <v>257</v>
      </c>
      <c r="C151" s="72" t="s">
        <v>25</v>
      </c>
      <c r="D151" s="72" t="s">
        <v>60</v>
      </c>
      <c r="E151" s="72" t="s">
        <v>64</v>
      </c>
      <c r="F151" s="72"/>
      <c r="G151" s="73">
        <f>G152</f>
        <v>49.97000000000001</v>
      </c>
      <c r="H151" s="16"/>
      <c r="I151" s="11"/>
    </row>
    <row r="152" spans="1:9" s="14" customFormat="1" ht="27.75" customHeight="1">
      <c r="A152" s="74" t="s">
        <v>65</v>
      </c>
      <c r="B152" s="75">
        <v>257</v>
      </c>
      <c r="C152" s="76" t="s">
        <v>25</v>
      </c>
      <c r="D152" s="76" t="s">
        <v>60</v>
      </c>
      <c r="E152" s="76" t="s">
        <v>66</v>
      </c>
      <c r="F152" s="76"/>
      <c r="G152" s="77">
        <f>G153</f>
        <v>49.97000000000001</v>
      </c>
      <c r="H152" s="19"/>
      <c r="I152" s="13"/>
    </row>
    <row r="153" spans="1:9" s="14" customFormat="1" ht="30.75" customHeight="1">
      <c r="A153" s="66" t="s">
        <v>179</v>
      </c>
      <c r="B153" s="67">
        <v>257</v>
      </c>
      <c r="C153" s="68" t="s">
        <v>25</v>
      </c>
      <c r="D153" s="68" t="s">
        <v>60</v>
      </c>
      <c r="E153" s="68" t="s">
        <v>66</v>
      </c>
      <c r="F153" s="68" t="s">
        <v>171</v>
      </c>
      <c r="G153" s="69">
        <f>141.77-91.8</f>
        <v>49.97000000000001</v>
      </c>
      <c r="H153" s="19"/>
      <c r="I153" s="13"/>
    </row>
    <row r="154" spans="1:9" s="14" customFormat="1" ht="20.25" customHeight="1">
      <c r="A154" s="70" t="s">
        <v>163</v>
      </c>
      <c r="B154" s="71">
        <v>257</v>
      </c>
      <c r="C154" s="72" t="s">
        <v>25</v>
      </c>
      <c r="D154" s="72" t="s">
        <v>60</v>
      </c>
      <c r="E154" s="72" t="s">
        <v>33</v>
      </c>
      <c r="F154" s="72"/>
      <c r="G154" s="73">
        <f>G155+G158</f>
        <v>35</v>
      </c>
      <c r="H154" s="19"/>
      <c r="I154" s="13"/>
    </row>
    <row r="155" spans="1:9" s="14" customFormat="1" ht="42" customHeight="1">
      <c r="A155" s="70" t="s">
        <v>238</v>
      </c>
      <c r="B155" s="71">
        <v>257</v>
      </c>
      <c r="C155" s="72" t="s">
        <v>25</v>
      </c>
      <c r="D155" s="72" t="s">
        <v>60</v>
      </c>
      <c r="E155" s="72" t="s">
        <v>67</v>
      </c>
      <c r="F155" s="72"/>
      <c r="G155" s="73">
        <f>G156</f>
        <v>20</v>
      </c>
      <c r="H155" s="19"/>
      <c r="I155" s="13"/>
    </row>
    <row r="156" spans="1:9" s="14" customFormat="1" ht="25.5">
      <c r="A156" s="66" t="s">
        <v>179</v>
      </c>
      <c r="B156" s="67">
        <v>257</v>
      </c>
      <c r="C156" s="68" t="s">
        <v>25</v>
      </c>
      <c r="D156" s="68" t="s">
        <v>60</v>
      </c>
      <c r="E156" s="68" t="s">
        <v>67</v>
      </c>
      <c r="F156" s="68" t="s">
        <v>171</v>
      </c>
      <c r="G156" s="69">
        <v>20</v>
      </c>
      <c r="H156" s="19"/>
      <c r="I156" s="13"/>
    </row>
    <row r="157" spans="1:9" s="14" customFormat="1" ht="43.5" customHeight="1">
      <c r="A157" s="70" t="s">
        <v>239</v>
      </c>
      <c r="B157" s="71">
        <v>257</v>
      </c>
      <c r="C157" s="72" t="s">
        <v>25</v>
      </c>
      <c r="D157" s="72" t="s">
        <v>60</v>
      </c>
      <c r="E157" s="72" t="s">
        <v>123</v>
      </c>
      <c r="F157" s="76"/>
      <c r="G157" s="73">
        <f>G158</f>
        <v>15</v>
      </c>
      <c r="H157" s="19"/>
      <c r="I157" s="13"/>
    </row>
    <row r="158" spans="1:9" s="14" customFormat="1" ht="25.5">
      <c r="A158" s="66" t="s">
        <v>179</v>
      </c>
      <c r="B158" s="67">
        <v>257</v>
      </c>
      <c r="C158" s="68" t="s">
        <v>25</v>
      </c>
      <c r="D158" s="68" t="s">
        <v>60</v>
      </c>
      <c r="E158" s="68" t="s">
        <v>123</v>
      </c>
      <c r="F158" s="68" t="s">
        <v>171</v>
      </c>
      <c r="G158" s="69">
        <v>15</v>
      </c>
      <c r="H158" s="19"/>
      <c r="I158" s="13"/>
    </row>
    <row r="159" spans="1:9" s="14" customFormat="1" ht="16.5" customHeight="1">
      <c r="A159" s="70" t="s">
        <v>68</v>
      </c>
      <c r="B159" s="71">
        <v>257</v>
      </c>
      <c r="C159" s="72" t="s">
        <v>37</v>
      </c>
      <c r="D159" s="72" t="s">
        <v>12</v>
      </c>
      <c r="E159" s="76"/>
      <c r="F159" s="76"/>
      <c r="G159" s="73">
        <f>G160+G164+G166</f>
        <v>1717.599</v>
      </c>
      <c r="H159" s="16"/>
      <c r="I159" s="11"/>
    </row>
    <row r="160" spans="1:9" s="14" customFormat="1" ht="30.75" customHeight="1">
      <c r="A160" s="70" t="s">
        <v>117</v>
      </c>
      <c r="B160" s="71">
        <v>257</v>
      </c>
      <c r="C160" s="72" t="s">
        <v>37</v>
      </c>
      <c r="D160" s="72" t="s">
        <v>11</v>
      </c>
      <c r="E160" s="72" t="s">
        <v>118</v>
      </c>
      <c r="F160" s="76"/>
      <c r="G160" s="73">
        <f>G161+G162</f>
        <v>338.799</v>
      </c>
      <c r="H160" s="16"/>
      <c r="I160" s="11"/>
    </row>
    <row r="161" spans="1:9" s="14" customFormat="1" ht="51">
      <c r="A161" s="66" t="s">
        <v>178</v>
      </c>
      <c r="B161" s="67">
        <v>257</v>
      </c>
      <c r="C161" s="68" t="s">
        <v>37</v>
      </c>
      <c r="D161" s="68" t="s">
        <v>11</v>
      </c>
      <c r="E161" s="68" t="s">
        <v>118</v>
      </c>
      <c r="F161" s="68" t="s">
        <v>170</v>
      </c>
      <c r="G161" s="69">
        <v>291.751</v>
      </c>
      <c r="H161" s="16"/>
      <c r="I161" s="11"/>
    </row>
    <row r="162" spans="1:9" s="14" customFormat="1" ht="25.5">
      <c r="A162" s="66" t="s">
        <v>179</v>
      </c>
      <c r="B162" s="67">
        <v>257</v>
      </c>
      <c r="C162" s="68" t="s">
        <v>37</v>
      </c>
      <c r="D162" s="68" t="s">
        <v>11</v>
      </c>
      <c r="E162" s="68" t="s">
        <v>118</v>
      </c>
      <c r="F162" s="68" t="s">
        <v>171</v>
      </c>
      <c r="G162" s="69">
        <v>47.048</v>
      </c>
      <c r="H162" s="16"/>
      <c r="I162" s="11"/>
    </row>
    <row r="163" spans="1:9" s="14" customFormat="1" ht="16.5" customHeight="1">
      <c r="A163" s="70" t="s">
        <v>155</v>
      </c>
      <c r="B163" s="71">
        <v>257</v>
      </c>
      <c r="C163" s="72" t="s">
        <v>37</v>
      </c>
      <c r="D163" s="72" t="s">
        <v>71</v>
      </c>
      <c r="E163" s="72"/>
      <c r="F163" s="76"/>
      <c r="G163" s="73">
        <f>G164</f>
        <v>99.3</v>
      </c>
      <c r="H163" s="16"/>
      <c r="I163" s="11"/>
    </row>
    <row r="164" spans="1:9" s="14" customFormat="1" ht="54" customHeight="1">
      <c r="A164" s="70" t="s">
        <v>157</v>
      </c>
      <c r="B164" s="71">
        <v>257</v>
      </c>
      <c r="C164" s="72" t="s">
        <v>37</v>
      </c>
      <c r="D164" s="72" t="s">
        <v>71</v>
      </c>
      <c r="E164" s="72" t="s">
        <v>156</v>
      </c>
      <c r="F164" s="72"/>
      <c r="G164" s="73">
        <f>G165</f>
        <v>99.3</v>
      </c>
      <c r="H164" s="16"/>
      <c r="I164" s="11"/>
    </row>
    <row r="165" spans="1:9" s="14" customFormat="1" ht="25.5">
      <c r="A165" s="74" t="s">
        <v>179</v>
      </c>
      <c r="B165" s="75">
        <v>257</v>
      </c>
      <c r="C165" s="76" t="s">
        <v>37</v>
      </c>
      <c r="D165" s="76" t="s">
        <v>71</v>
      </c>
      <c r="E165" s="76" t="s">
        <v>156</v>
      </c>
      <c r="F165" s="76" t="s">
        <v>171</v>
      </c>
      <c r="G165" s="77">
        <v>99.3</v>
      </c>
      <c r="H165" s="16"/>
      <c r="I165" s="11"/>
    </row>
    <row r="166" spans="1:9" s="14" customFormat="1" ht="15.75">
      <c r="A166" s="70" t="s">
        <v>196</v>
      </c>
      <c r="B166" s="71">
        <v>257</v>
      </c>
      <c r="C166" s="72" t="s">
        <v>37</v>
      </c>
      <c r="D166" s="72" t="s">
        <v>60</v>
      </c>
      <c r="E166" s="72"/>
      <c r="F166" s="72"/>
      <c r="G166" s="73">
        <f>G167</f>
        <v>1279.5</v>
      </c>
      <c r="H166" s="16"/>
      <c r="I166" s="11"/>
    </row>
    <row r="167" spans="1:9" s="14" customFormat="1" ht="25.5">
      <c r="A167" s="70" t="s">
        <v>243</v>
      </c>
      <c r="B167" s="71">
        <v>257</v>
      </c>
      <c r="C167" s="72" t="s">
        <v>37</v>
      </c>
      <c r="D167" s="72" t="s">
        <v>60</v>
      </c>
      <c r="E167" s="72" t="s">
        <v>197</v>
      </c>
      <c r="F167" s="72"/>
      <c r="G167" s="73">
        <f>G168</f>
        <v>1279.5</v>
      </c>
      <c r="H167" s="16"/>
      <c r="I167" s="11"/>
    </row>
    <row r="168" spans="1:9" s="14" customFormat="1" ht="25.5">
      <c r="A168" s="66" t="s">
        <v>179</v>
      </c>
      <c r="B168" s="67">
        <v>257</v>
      </c>
      <c r="C168" s="68" t="s">
        <v>37</v>
      </c>
      <c r="D168" s="68" t="s">
        <v>60</v>
      </c>
      <c r="E168" s="68" t="s">
        <v>197</v>
      </c>
      <c r="F168" s="68" t="s">
        <v>171</v>
      </c>
      <c r="G168" s="69">
        <v>1279.5</v>
      </c>
      <c r="H168" s="16"/>
      <c r="I168" s="11"/>
    </row>
    <row r="169" spans="1:9" s="12" customFormat="1" ht="15" customHeight="1">
      <c r="A169" s="70" t="s">
        <v>70</v>
      </c>
      <c r="B169" s="71">
        <v>257</v>
      </c>
      <c r="C169" s="72" t="s">
        <v>71</v>
      </c>
      <c r="D169" s="72" t="s">
        <v>12</v>
      </c>
      <c r="E169" s="72"/>
      <c r="F169" s="72"/>
      <c r="G169" s="73">
        <f>G170+G174</f>
        <v>43349.9</v>
      </c>
      <c r="H169" s="16"/>
      <c r="I169" s="11"/>
    </row>
    <row r="170" spans="1:9" s="12" customFormat="1" ht="16.5" customHeight="1">
      <c r="A170" s="70" t="s">
        <v>72</v>
      </c>
      <c r="B170" s="71">
        <v>257</v>
      </c>
      <c r="C170" s="72" t="s">
        <v>71</v>
      </c>
      <c r="D170" s="72" t="s">
        <v>42</v>
      </c>
      <c r="E170" s="76"/>
      <c r="F170" s="76"/>
      <c r="G170" s="73">
        <f>G171</f>
        <v>21.9</v>
      </c>
      <c r="H170" s="19"/>
      <c r="I170" s="13"/>
    </row>
    <row r="171" spans="1:9" s="12" customFormat="1" ht="19.5" customHeight="1">
      <c r="A171" s="70" t="s">
        <v>165</v>
      </c>
      <c r="B171" s="71">
        <v>257</v>
      </c>
      <c r="C171" s="72" t="s">
        <v>71</v>
      </c>
      <c r="D171" s="72" t="s">
        <v>42</v>
      </c>
      <c r="E171" s="72" t="s">
        <v>33</v>
      </c>
      <c r="F171" s="72"/>
      <c r="G171" s="73">
        <f>G172</f>
        <v>21.9</v>
      </c>
      <c r="H171" s="19"/>
      <c r="I171" s="13"/>
    </row>
    <row r="172" spans="1:9" s="12" customFormat="1" ht="19.5" customHeight="1">
      <c r="A172" s="70" t="s">
        <v>164</v>
      </c>
      <c r="B172" s="71">
        <v>257</v>
      </c>
      <c r="C172" s="72" t="s">
        <v>71</v>
      </c>
      <c r="D172" s="72" t="s">
        <v>42</v>
      </c>
      <c r="E172" s="72" t="s">
        <v>73</v>
      </c>
      <c r="F172" s="72"/>
      <c r="G172" s="73">
        <f>G173</f>
        <v>21.9</v>
      </c>
      <c r="H172" s="19"/>
      <c r="I172" s="13"/>
    </row>
    <row r="173" spans="1:9" s="12" customFormat="1" ht="25.5">
      <c r="A173" s="66" t="s">
        <v>179</v>
      </c>
      <c r="B173" s="67">
        <v>257</v>
      </c>
      <c r="C173" s="68" t="s">
        <v>71</v>
      </c>
      <c r="D173" s="68" t="s">
        <v>42</v>
      </c>
      <c r="E173" s="68" t="s">
        <v>73</v>
      </c>
      <c r="F173" s="68" t="s">
        <v>171</v>
      </c>
      <c r="G173" s="69">
        <v>21.9</v>
      </c>
      <c r="H173" s="19"/>
      <c r="I173" s="13"/>
    </row>
    <row r="174" spans="1:9" s="12" customFormat="1" ht="17.25" customHeight="1">
      <c r="A174" s="70" t="s">
        <v>74</v>
      </c>
      <c r="B174" s="71">
        <v>257</v>
      </c>
      <c r="C174" s="72" t="s">
        <v>71</v>
      </c>
      <c r="D174" s="72" t="s">
        <v>71</v>
      </c>
      <c r="E174" s="72"/>
      <c r="F174" s="72"/>
      <c r="G174" s="73">
        <f>G175+G177+G179+G181</f>
        <v>43328</v>
      </c>
      <c r="H174" s="16"/>
      <c r="I174" s="11"/>
    </row>
    <row r="175" spans="1:9" s="12" customFormat="1" ht="18.75" customHeight="1">
      <c r="A175" s="70" t="s">
        <v>169</v>
      </c>
      <c r="B175" s="71">
        <v>257</v>
      </c>
      <c r="C175" s="72" t="s">
        <v>71</v>
      </c>
      <c r="D175" s="72" t="s">
        <v>71</v>
      </c>
      <c r="E175" s="72" t="s">
        <v>116</v>
      </c>
      <c r="F175" s="72"/>
      <c r="G175" s="73">
        <f>G176</f>
        <v>1000</v>
      </c>
      <c r="H175" s="16"/>
      <c r="I175" s="11"/>
    </row>
    <row r="176" spans="1:9" s="12" customFormat="1" ht="25.5">
      <c r="A176" s="66" t="s">
        <v>179</v>
      </c>
      <c r="B176" s="67">
        <v>257</v>
      </c>
      <c r="C176" s="68" t="s">
        <v>71</v>
      </c>
      <c r="D176" s="68" t="s">
        <v>71</v>
      </c>
      <c r="E176" s="68" t="s">
        <v>116</v>
      </c>
      <c r="F176" s="68" t="s">
        <v>171</v>
      </c>
      <c r="G176" s="69">
        <v>1000</v>
      </c>
      <c r="H176" s="16"/>
      <c r="I176" s="11"/>
    </row>
    <row r="177" spans="1:9" s="14" customFormat="1" ht="29.25" customHeight="1">
      <c r="A177" s="70" t="s">
        <v>160</v>
      </c>
      <c r="B177" s="71">
        <v>257</v>
      </c>
      <c r="C177" s="72" t="s">
        <v>71</v>
      </c>
      <c r="D177" s="72" t="s">
        <v>71</v>
      </c>
      <c r="E177" s="72" t="s">
        <v>161</v>
      </c>
      <c r="F177" s="72"/>
      <c r="G177" s="73">
        <f>G178</f>
        <v>32718</v>
      </c>
      <c r="H177" s="16"/>
      <c r="I177" s="11"/>
    </row>
    <row r="178" spans="1:9" s="14" customFormat="1" ht="25.5">
      <c r="A178" s="66" t="s">
        <v>179</v>
      </c>
      <c r="B178" s="67">
        <v>257</v>
      </c>
      <c r="C178" s="68" t="s">
        <v>71</v>
      </c>
      <c r="D178" s="68" t="s">
        <v>71</v>
      </c>
      <c r="E178" s="68" t="s">
        <v>161</v>
      </c>
      <c r="F178" s="68" t="s">
        <v>171</v>
      </c>
      <c r="G178" s="69">
        <v>32718</v>
      </c>
      <c r="H178" s="19"/>
      <c r="I178" s="13"/>
    </row>
    <row r="179" spans="1:9" s="14" customFormat="1" ht="32.25" customHeight="1">
      <c r="A179" s="70" t="s">
        <v>138</v>
      </c>
      <c r="B179" s="71">
        <v>257</v>
      </c>
      <c r="C179" s="72" t="s">
        <v>71</v>
      </c>
      <c r="D179" s="72" t="s">
        <v>71</v>
      </c>
      <c r="E179" s="72" t="s">
        <v>191</v>
      </c>
      <c r="F179" s="72"/>
      <c r="G179" s="73">
        <f>G180</f>
        <v>6610</v>
      </c>
      <c r="H179" s="16"/>
      <c r="I179" s="11"/>
    </row>
    <row r="180" spans="1:9" s="14" customFormat="1" ht="25.5">
      <c r="A180" s="66" t="s">
        <v>182</v>
      </c>
      <c r="B180" s="67">
        <v>257</v>
      </c>
      <c r="C180" s="68" t="s">
        <v>71</v>
      </c>
      <c r="D180" s="68" t="s">
        <v>71</v>
      </c>
      <c r="E180" s="68" t="s">
        <v>191</v>
      </c>
      <c r="F180" s="68" t="s">
        <v>174</v>
      </c>
      <c r="G180" s="69">
        <v>6610</v>
      </c>
      <c r="H180" s="19"/>
      <c r="I180" s="13"/>
    </row>
    <row r="181" spans="1:9" s="12" customFormat="1" ht="15.75">
      <c r="A181" s="70" t="s">
        <v>162</v>
      </c>
      <c r="B181" s="71">
        <v>257</v>
      </c>
      <c r="C181" s="72" t="s">
        <v>71</v>
      </c>
      <c r="D181" s="72" t="s">
        <v>71</v>
      </c>
      <c r="E181" s="72" t="s">
        <v>33</v>
      </c>
      <c r="F181" s="72"/>
      <c r="G181" s="73">
        <f>G182</f>
        <v>3000</v>
      </c>
      <c r="H181" s="16"/>
      <c r="I181" s="11"/>
    </row>
    <row r="182" spans="1:9" s="12" customFormat="1" ht="40.5" customHeight="1">
      <c r="A182" s="70" t="s">
        <v>237</v>
      </c>
      <c r="B182" s="71">
        <v>257</v>
      </c>
      <c r="C182" s="72" t="s">
        <v>71</v>
      </c>
      <c r="D182" s="72" t="s">
        <v>71</v>
      </c>
      <c r="E182" s="72" t="s">
        <v>75</v>
      </c>
      <c r="F182" s="72"/>
      <c r="G182" s="73">
        <f>G183</f>
        <v>3000</v>
      </c>
      <c r="H182" s="19"/>
      <c r="I182" s="13"/>
    </row>
    <row r="183" spans="1:9" s="12" customFormat="1" ht="25.5">
      <c r="A183" s="66" t="s">
        <v>179</v>
      </c>
      <c r="B183" s="67">
        <v>257</v>
      </c>
      <c r="C183" s="68" t="s">
        <v>71</v>
      </c>
      <c r="D183" s="68" t="s">
        <v>71</v>
      </c>
      <c r="E183" s="68" t="s">
        <v>75</v>
      </c>
      <c r="F183" s="68" t="s">
        <v>171</v>
      </c>
      <c r="G183" s="69">
        <v>3000</v>
      </c>
      <c r="H183" s="19"/>
      <c r="I183" s="13"/>
    </row>
    <row r="184" spans="1:9" s="12" customFormat="1" ht="15.75">
      <c r="A184" s="70" t="s">
        <v>77</v>
      </c>
      <c r="B184" s="71">
        <v>257</v>
      </c>
      <c r="C184" s="72" t="s">
        <v>13</v>
      </c>
      <c r="D184" s="72" t="s">
        <v>12</v>
      </c>
      <c r="E184" s="72"/>
      <c r="F184" s="72"/>
      <c r="G184" s="73">
        <f>G185+G189</f>
        <v>359.399</v>
      </c>
      <c r="H184" s="16"/>
      <c r="I184" s="11"/>
    </row>
    <row r="185" spans="1:9" s="14" customFormat="1" ht="27.75" customHeight="1">
      <c r="A185" s="70" t="s">
        <v>78</v>
      </c>
      <c r="B185" s="71">
        <v>257</v>
      </c>
      <c r="C185" s="72" t="s">
        <v>13</v>
      </c>
      <c r="D185" s="72" t="s">
        <v>25</v>
      </c>
      <c r="E185" s="72"/>
      <c r="F185" s="72"/>
      <c r="G185" s="73">
        <f>G186</f>
        <v>45</v>
      </c>
      <c r="H185" s="16"/>
      <c r="I185" s="11"/>
    </row>
    <row r="186" spans="1:9" s="14" customFormat="1" ht="15.75">
      <c r="A186" s="70" t="s">
        <v>166</v>
      </c>
      <c r="B186" s="71">
        <v>257</v>
      </c>
      <c r="C186" s="72" t="s">
        <v>13</v>
      </c>
      <c r="D186" s="72" t="s">
        <v>25</v>
      </c>
      <c r="E186" s="72" t="s">
        <v>33</v>
      </c>
      <c r="F186" s="72"/>
      <c r="G186" s="73">
        <f>G187</f>
        <v>45</v>
      </c>
      <c r="H186" s="19"/>
      <c r="I186" s="13"/>
    </row>
    <row r="187" spans="1:9" s="14" customFormat="1" ht="38.25">
      <c r="A187" s="70" t="s">
        <v>259</v>
      </c>
      <c r="B187" s="71">
        <v>257</v>
      </c>
      <c r="C187" s="72" t="s">
        <v>13</v>
      </c>
      <c r="D187" s="72" t="s">
        <v>25</v>
      </c>
      <c r="E187" s="72" t="s">
        <v>79</v>
      </c>
      <c r="F187" s="72"/>
      <c r="G187" s="73">
        <f>G188</f>
        <v>45</v>
      </c>
      <c r="H187" s="19"/>
      <c r="I187" s="13"/>
    </row>
    <row r="188" spans="1:9" s="14" customFormat="1" ht="25.5">
      <c r="A188" s="66" t="s">
        <v>179</v>
      </c>
      <c r="B188" s="67">
        <v>257</v>
      </c>
      <c r="C188" s="68" t="s">
        <v>13</v>
      </c>
      <c r="D188" s="68" t="s">
        <v>25</v>
      </c>
      <c r="E188" s="68" t="s">
        <v>79</v>
      </c>
      <c r="F188" s="68" t="s">
        <v>171</v>
      </c>
      <c r="G188" s="69">
        <v>45</v>
      </c>
      <c r="H188" s="19"/>
      <c r="I188" s="13"/>
    </row>
    <row r="189" spans="1:9" s="14" customFormat="1" ht="18" customHeight="1">
      <c r="A189" s="70" t="s">
        <v>80</v>
      </c>
      <c r="B189" s="71">
        <v>257</v>
      </c>
      <c r="C189" s="72" t="s">
        <v>13</v>
      </c>
      <c r="D189" s="72" t="s">
        <v>71</v>
      </c>
      <c r="E189" s="76"/>
      <c r="F189" s="76"/>
      <c r="G189" s="73">
        <f>G190</f>
        <v>314.399</v>
      </c>
      <c r="H189" s="16"/>
      <c r="I189" s="11"/>
    </row>
    <row r="190" spans="1:9" s="14" customFormat="1" ht="30.75" customHeight="1">
      <c r="A190" s="70" t="s">
        <v>139</v>
      </c>
      <c r="B190" s="71">
        <v>257</v>
      </c>
      <c r="C190" s="72" t="s">
        <v>13</v>
      </c>
      <c r="D190" s="72" t="s">
        <v>71</v>
      </c>
      <c r="E190" s="72" t="s">
        <v>256</v>
      </c>
      <c r="F190" s="72"/>
      <c r="G190" s="73">
        <f>G191+G192</f>
        <v>314.399</v>
      </c>
      <c r="H190" s="19"/>
      <c r="I190" s="13"/>
    </row>
    <row r="191" spans="1:10" s="14" customFormat="1" ht="51">
      <c r="A191" s="66" t="s">
        <v>178</v>
      </c>
      <c r="B191" s="67">
        <v>257</v>
      </c>
      <c r="C191" s="68" t="s">
        <v>13</v>
      </c>
      <c r="D191" s="68" t="s">
        <v>71</v>
      </c>
      <c r="E191" s="68" t="s">
        <v>257</v>
      </c>
      <c r="F191" s="68" t="s">
        <v>170</v>
      </c>
      <c r="G191" s="69">
        <v>291.95</v>
      </c>
      <c r="H191" s="19"/>
      <c r="I191" s="13"/>
      <c r="J191" s="42"/>
    </row>
    <row r="192" spans="1:9" s="14" customFormat="1" ht="25.5">
      <c r="A192" s="66" t="s">
        <v>179</v>
      </c>
      <c r="B192" s="67">
        <v>257</v>
      </c>
      <c r="C192" s="68" t="s">
        <v>13</v>
      </c>
      <c r="D192" s="68" t="s">
        <v>71</v>
      </c>
      <c r="E192" s="68" t="s">
        <v>256</v>
      </c>
      <c r="F192" s="68" t="s">
        <v>171</v>
      </c>
      <c r="G192" s="69">
        <v>22.449</v>
      </c>
      <c r="H192" s="19"/>
      <c r="I192" s="13"/>
    </row>
    <row r="193" spans="1:9" s="14" customFormat="1" ht="15.75">
      <c r="A193" s="70" t="s">
        <v>81</v>
      </c>
      <c r="B193" s="71">
        <v>257</v>
      </c>
      <c r="C193" s="72" t="s">
        <v>82</v>
      </c>
      <c r="D193" s="72" t="s">
        <v>12</v>
      </c>
      <c r="E193" s="76"/>
      <c r="F193" s="76"/>
      <c r="G193" s="73">
        <f>G194+G198</f>
        <v>1145</v>
      </c>
      <c r="H193" s="16"/>
      <c r="I193" s="11"/>
    </row>
    <row r="194" spans="1:9" s="14" customFormat="1" ht="25.5">
      <c r="A194" s="70" t="s">
        <v>140</v>
      </c>
      <c r="B194" s="71">
        <v>257</v>
      </c>
      <c r="C194" s="72" t="s">
        <v>82</v>
      </c>
      <c r="D194" s="72" t="s">
        <v>71</v>
      </c>
      <c r="E194" s="72"/>
      <c r="F194" s="72"/>
      <c r="G194" s="73">
        <f>G196</f>
        <v>50</v>
      </c>
      <c r="H194" s="16"/>
      <c r="I194" s="11"/>
    </row>
    <row r="195" spans="1:9" s="14" customFormat="1" ht="19.5" customHeight="1">
      <c r="A195" s="70" t="s">
        <v>168</v>
      </c>
      <c r="B195" s="71">
        <v>257</v>
      </c>
      <c r="C195" s="72" t="s">
        <v>82</v>
      </c>
      <c r="D195" s="72" t="s">
        <v>71</v>
      </c>
      <c r="E195" s="72" t="s">
        <v>33</v>
      </c>
      <c r="F195" s="72"/>
      <c r="G195" s="73">
        <f>G196</f>
        <v>50</v>
      </c>
      <c r="H195" s="19"/>
      <c r="I195" s="13"/>
    </row>
    <row r="196" spans="1:9" s="14" customFormat="1" ht="29.25" customHeight="1">
      <c r="A196" s="70" t="s">
        <v>167</v>
      </c>
      <c r="B196" s="71">
        <v>257</v>
      </c>
      <c r="C196" s="72" t="s">
        <v>82</v>
      </c>
      <c r="D196" s="72" t="s">
        <v>71</v>
      </c>
      <c r="E196" s="72" t="s">
        <v>83</v>
      </c>
      <c r="F196" s="72"/>
      <c r="G196" s="73">
        <f>G197</f>
        <v>50</v>
      </c>
      <c r="H196" s="19"/>
      <c r="I196" s="13"/>
    </row>
    <row r="197" spans="1:9" s="14" customFormat="1" ht="25.5">
      <c r="A197" s="66" t="s">
        <v>179</v>
      </c>
      <c r="B197" s="67">
        <v>257</v>
      </c>
      <c r="C197" s="68" t="s">
        <v>82</v>
      </c>
      <c r="D197" s="68" t="s">
        <v>71</v>
      </c>
      <c r="E197" s="68" t="s">
        <v>83</v>
      </c>
      <c r="F197" s="68" t="s">
        <v>171</v>
      </c>
      <c r="G197" s="69">
        <v>50</v>
      </c>
      <c r="H197" s="19"/>
      <c r="I197" s="13"/>
    </row>
    <row r="198" spans="1:9" s="14" customFormat="1" ht="19.5" customHeight="1">
      <c r="A198" s="70" t="s">
        <v>95</v>
      </c>
      <c r="B198" s="71">
        <v>257</v>
      </c>
      <c r="C198" s="72" t="s">
        <v>82</v>
      </c>
      <c r="D198" s="72" t="s">
        <v>82</v>
      </c>
      <c r="E198" s="76"/>
      <c r="F198" s="76"/>
      <c r="G198" s="73">
        <f>G199</f>
        <v>1095</v>
      </c>
      <c r="H198" s="19"/>
      <c r="I198" s="13"/>
    </row>
    <row r="199" spans="1:9" s="14" customFormat="1" ht="19.5" customHeight="1">
      <c r="A199" s="70" t="s">
        <v>168</v>
      </c>
      <c r="B199" s="71">
        <v>257</v>
      </c>
      <c r="C199" s="72" t="s">
        <v>82</v>
      </c>
      <c r="D199" s="72" t="s">
        <v>82</v>
      </c>
      <c r="E199" s="72" t="s">
        <v>33</v>
      </c>
      <c r="F199" s="72"/>
      <c r="G199" s="73">
        <f>G200+G202+G204</f>
        <v>1095</v>
      </c>
      <c r="H199" s="19"/>
      <c r="I199" s="13"/>
    </row>
    <row r="200" spans="1:9" s="12" customFormat="1" ht="38.25">
      <c r="A200" s="70" t="s">
        <v>248</v>
      </c>
      <c r="B200" s="71">
        <v>257</v>
      </c>
      <c r="C200" s="72" t="s">
        <v>82</v>
      </c>
      <c r="D200" s="72" t="s">
        <v>82</v>
      </c>
      <c r="E200" s="72" t="s">
        <v>226</v>
      </c>
      <c r="F200" s="72"/>
      <c r="G200" s="73">
        <f>G201</f>
        <v>15</v>
      </c>
      <c r="H200" s="19"/>
      <c r="I200" s="13"/>
    </row>
    <row r="201" spans="1:9" s="12" customFormat="1" ht="25.5">
      <c r="A201" s="66" t="s">
        <v>179</v>
      </c>
      <c r="B201" s="67">
        <v>257</v>
      </c>
      <c r="C201" s="68" t="s">
        <v>82</v>
      </c>
      <c r="D201" s="68" t="s">
        <v>82</v>
      </c>
      <c r="E201" s="68" t="s">
        <v>226</v>
      </c>
      <c r="F201" s="68" t="s">
        <v>171</v>
      </c>
      <c r="G201" s="69">
        <v>15</v>
      </c>
      <c r="H201" s="19"/>
      <c r="I201" s="13"/>
    </row>
    <row r="202" spans="1:9" s="14" customFormat="1" ht="27" customHeight="1">
      <c r="A202" s="70" t="s">
        <v>225</v>
      </c>
      <c r="B202" s="71">
        <v>257</v>
      </c>
      <c r="C202" s="72" t="s">
        <v>82</v>
      </c>
      <c r="D202" s="72" t="s">
        <v>82</v>
      </c>
      <c r="E202" s="72" t="s">
        <v>96</v>
      </c>
      <c r="F202" s="72"/>
      <c r="G202" s="73">
        <f>G203</f>
        <v>700</v>
      </c>
      <c r="H202" s="19"/>
      <c r="I202" s="13"/>
    </row>
    <row r="203" spans="1:9" s="14" customFormat="1" ht="25.5">
      <c r="A203" s="66" t="s">
        <v>181</v>
      </c>
      <c r="B203" s="67">
        <v>257</v>
      </c>
      <c r="C203" s="68" t="s">
        <v>82</v>
      </c>
      <c r="D203" s="68" t="s">
        <v>82</v>
      </c>
      <c r="E203" s="68" t="s">
        <v>96</v>
      </c>
      <c r="F203" s="68" t="s">
        <v>177</v>
      </c>
      <c r="G203" s="69">
        <f>820-120</f>
        <v>700</v>
      </c>
      <c r="H203" s="19"/>
      <c r="I203" s="13"/>
    </row>
    <row r="204" spans="1:9" s="12" customFormat="1" ht="27" customHeight="1">
      <c r="A204" s="70" t="s">
        <v>242</v>
      </c>
      <c r="B204" s="71">
        <v>257</v>
      </c>
      <c r="C204" s="72" t="s">
        <v>82</v>
      </c>
      <c r="D204" s="72" t="s">
        <v>82</v>
      </c>
      <c r="E204" s="72" t="s">
        <v>84</v>
      </c>
      <c r="F204" s="72"/>
      <c r="G204" s="73">
        <f>G205</f>
        <v>380</v>
      </c>
      <c r="H204" s="19"/>
      <c r="I204" s="13"/>
    </row>
    <row r="205" spans="1:9" s="12" customFormat="1" ht="25.5">
      <c r="A205" s="66" t="s">
        <v>179</v>
      </c>
      <c r="B205" s="67">
        <v>257</v>
      </c>
      <c r="C205" s="68" t="s">
        <v>82</v>
      </c>
      <c r="D205" s="68" t="s">
        <v>82</v>
      </c>
      <c r="E205" s="68" t="s">
        <v>84</v>
      </c>
      <c r="F205" s="68" t="s">
        <v>171</v>
      </c>
      <c r="G205" s="69">
        <v>380</v>
      </c>
      <c r="H205" s="19"/>
      <c r="I205" s="13"/>
    </row>
    <row r="206" spans="1:9" s="12" customFormat="1" ht="15.75">
      <c r="A206" s="70" t="s">
        <v>97</v>
      </c>
      <c r="B206" s="71">
        <v>257</v>
      </c>
      <c r="C206" s="72" t="s">
        <v>98</v>
      </c>
      <c r="D206" s="72" t="s">
        <v>12</v>
      </c>
      <c r="E206" s="72"/>
      <c r="F206" s="72"/>
      <c r="G206" s="73">
        <f>G207</f>
        <v>17248.7</v>
      </c>
      <c r="H206" s="16"/>
      <c r="I206" s="11"/>
    </row>
    <row r="207" spans="1:9" s="12" customFormat="1" ht="15.75">
      <c r="A207" s="70" t="s">
        <v>99</v>
      </c>
      <c r="B207" s="71">
        <v>257</v>
      </c>
      <c r="C207" s="72" t="s">
        <v>98</v>
      </c>
      <c r="D207" s="72" t="s">
        <v>11</v>
      </c>
      <c r="E207" s="72"/>
      <c r="F207" s="72"/>
      <c r="G207" s="73">
        <f>G208+G212+G214</f>
        <v>17248.7</v>
      </c>
      <c r="H207" s="16"/>
      <c r="I207" s="11"/>
    </row>
    <row r="208" spans="1:9" s="14" customFormat="1" ht="28.5" customHeight="1">
      <c r="A208" s="70" t="s">
        <v>151</v>
      </c>
      <c r="B208" s="71">
        <v>257</v>
      </c>
      <c r="C208" s="72" t="s">
        <v>98</v>
      </c>
      <c r="D208" s="72" t="s">
        <v>11</v>
      </c>
      <c r="E208" s="72" t="s">
        <v>100</v>
      </c>
      <c r="F208" s="72"/>
      <c r="G208" s="73">
        <f>G209</f>
        <v>17145.8</v>
      </c>
      <c r="H208" s="19"/>
      <c r="I208" s="13"/>
    </row>
    <row r="209" spans="1:9" s="14" customFormat="1" ht="16.5" customHeight="1">
      <c r="A209" s="70" t="s">
        <v>105</v>
      </c>
      <c r="B209" s="71">
        <v>257</v>
      </c>
      <c r="C209" s="72" t="s">
        <v>98</v>
      </c>
      <c r="D209" s="72" t="s">
        <v>11</v>
      </c>
      <c r="E209" s="72" t="s">
        <v>149</v>
      </c>
      <c r="F209" s="72"/>
      <c r="G209" s="73">
        <f>G210</f>
        <v>17145.8</v>
      </c>
      <c r="H209" s="19"/>
      <c r="I209" s="13"/>
    </row>
    <row r="210" spans="1:9" s="14" customFormat="1" ht="29.25" customHeight="1">
      <c r="A210" s="70" t="s">
        <v>154</v>
      </c>
      <c r="B210" s="71">
        <v>257</v>
      </c>
      <c r="C210" s="72" t="s">
        <v>98</v>
      </c>
      <c r="D210" s="72" t="s">
        <v>11</v>
      </c>
      <c r="E210" s="72" t="s">
        <v>150</v>
      </c>
      <c r="F210" s="72"/>
      <c r="G210" s="73">
        <f>G211</f>
        <v>17145.8</v>
      </c>
      <c r="H210" s="19"/>
      <c r="I210" s="13"/>
    </row>
    <row r="211" spans="1:9" s="14" customFormat="1" ht="25.5">
      <c r="A211" s="66" t="s">
        <v>181</v>
      </c>
      <c r="B211" s="67">
        <v>257</v>
      </c>
      <c r="C211" s="68" t="s">
        <v>98</v>
      </c>
      <c r="D211" s="68" t="s">
        <v>11</v>
      </c>
      <c r="E211" s="68" t="s">
        <v>150</v>
      </c>
      <c r="F211" s="68" t="s">
        <v>175</v>
      </c>
      <c r="G211" s="69">
        <f>16000+1145.8</f>
        <v>17145.8</v>
      </c>
      <c r="H211" s="19"/>
      <c r="I211" s="13"/>
    </row>
    <row r="212" spans="1:9" s="14" customFormat="1" ht="43.5" customHeight="1">
      <c r="A212" s="70" t="s">
        <v>221</v>
      </c>
      <c r="B212" s="71">
        <v>257</v>
      </c>
      <c r="C212" s="72" t="s">
        <v>98</v>
      </c>
      <c r="D212" s="72" t="s">
        <v>11</v>
      </c>
      <c r="E212" s="72" t="s">
        <v>222</v>
      </c>
      <c r="F212" s="72"/>
      <c r="G212" s="73">
        <f>G213</f>
        <v>2.9</v>
      </c>
      <c r="H212" s="19"/>
      <c r="I212" s="13"/>
    </row>
    <row r="213" spans="1:9" s="14" customFormat="1" ht="28.5" customHeight="1">
      <c r="A213" s="66" t="s">
        <v>181</v>
      </c>
      <c r="B213" s="67">
        <v>257</v>
      </c>
      <c r="C213" s="68" t="s">
        <v>98</v>
      </c>
      <c r="D213" s="68" t="s">
        <v>11</v>
      </c>
      <c r="E213" s="68" t="s">
        <v>222</v>
      </c>
      <c r="F213" s="68" t="s">
        <v>175</v>
      </c>
      <c r="G213" s="69">
        <v>2.9</v>
      </c>
      <c r="H213" s="19"/>
      <c r="I213" s="13"/>
    </row>
    <row r="214" spans="1:9" s="14" customFormat="1" ht="15.75">
      <c r="A214" s="70" t="s">
        <v>187</v>
      </c>
      <c r="B214" s="71">
        <v>257</v>
      </c>
      <c r="C214" s="72" t="s">
        <v>98</v>
      </c>
      <c r="D214" s="72" t="s">
        <v>11</v>
      </c>
      <c r="E214" s="72" t="s">
        <v>33</v>
      </c>
      <c r="F214" s="72"/>
      <c r="G214" s="73">
        <f>G215</f>
        <v>100</v>
      </c>
      <c r="H214" s="19"/>
      <c r="I214" s="13"/>
    </row>
    <row r="215" spans="1:9" s="14" customFormat="1" ht="38.25">
      <c r="A215" s="70" t="s">
        <v>240</v>
      </c>
      <c r="B215" s="71">
        <v>257</v>
      </c>
      <c r="C215" s="72" t="s">
        <v>98</v>
      </c>
      <c r="D215" s="72" t="s">
        <v>11</v>
      </c>
      <c r="E215" s="72" t="s">
        <v>188</v>
      </c>
      <c r="F215" s="76"/>
      <c r="G215" s="77">
        <f>G216</f>
        <v>100</v>
      </c>
      <c r="H215" s="19"/>
      <c r="I215" s="19"/>
    </row>
    <row r="216" spans="1:9" s="14" customFormat="1" ht="25.5">
      <c r="A216" s="66" t="s">
        <v>181</v>
      </c>
      <c r="B216" s="67">
        <v>257</v>
      </c>
      <c r="C216" s="68" t="s">
        <v>98</v>
      </c>
      <c r="D216" s="68" t="s">
        <v>11</v>
      </c>
      <c r="E216" s="68" t="s">
        <v>188</v>
      </c>
      <c r="F216" s="68" t="s">
        <v>175</v>
      </c>
      <c r="G216" s="69">
        <v>100</v>
      </c>
      <c r="H216" s="19"/>
      <c r="I216" s="19"/>
    </row>
    <row r="217" spans="1:9" s="12" customFormat="1" ht="15.75" customHeight="1">
      <c r="A217" s="70" t="s">
        <v>102</v>
      </c>
      <c r="B217" s="71">
        <v>257</v>
      </c>
      <c r="C217" s="72" t="s">
        <v>60</v>
      </c>
      <c r="D217" s="72" t="s">
        <v>12</v>
      </c>
      <c r="E217" s="76"/>
      <c r="F217" s="76"/>
      <c r="G217" s="73">
        <f>G218+G223</f>
        <v>10880.375</v>
      </c>
      <c r="H217" s="19"/>
      <c r="I217" s="13"/>
    </row>
    <row r="218" spans="1:9" s="12" customFormat="1" ht="15.75" customHeight="1">
      <c r="A218" s="70" t="s">
        <v>103</v>
      </c>
      <c r="B218" s="71">
        <v>257</v>
      </c>
      <c r="C218" s="72" t="s">
        <v>60</v>
      </c>
      <c r="D218" s="72" t="s">
        <v>11</v>
      </c>
      <c r="E218" s="76"/>
      <c r="F218" s="76"/>
      <c r="G218" s="73">
        <f>G221</f>
        <v>10687.8</v>
      </c>
      <c r="H218" s="19"/>
      <c r="I218" s="13"/>
    </row>
    <row r="219" spans="1:9" s="12" customFormat="1" ht="19.5" customHeight="1">
      <c r="A219" s="70" t="s">
        <v>104</v>
      </c>
      <c r="B219" s="71">
        <v>257</v>
      </c>
      <c r="C219" s="72" t="s">
        <v>60</v>
      </c>
      <c r="D219" s="72" t="s">
        <v>11</v>
      </c>
      <c r="E219" s="72" t="s">
        <v>250</v>
      </c>
      <c r="F219" s="76"/>
      <c r="G219" s="73">
        <f>G220</f>
        <v>10687.8</v>
      </c>
      <c r="H219" s="19"/>
      <c r="I219" s="13"/>
    </row>
    <row r="220" spans="1:9" s="12" customFormat="1" ht="15.75" customHeight="1">
      <c r="A220" s="70" t="s">
        <v>105</v>
      </c>
      <c r="B220" s="71">
        <v>257</v>
      </c>
      <c r="C220" s="72" t="s">
        <v>60</v>
      </c>
      <c r="D220" s="72" t="s">
        <v>11</v>
      </c>
      <c r="E220" s="72" t="s">
        <v>223</v>
      </c>
      <c r="F220" s="76"/>
      <c r="G220" s="73">
        <f>G221</f>
        <v>10687.8</v>
      </c>
      <c r="H220" s="19"/>
      <c r="I220" s="13"/>
    </row>
    <row r="221" spans="1:9" s="12" customFormat="1" ht="94.5" customHeight="1">
      <c r="A221" s="70" t="s">
        <v>249</v>
      </c>
      <c r="B221" s="71">
        <v>257</v>
      </c>
      <c r="C221" s="72" t="s">
        <v>60</v>
      </c>
      <c r="D221" s="72" t="s">
        <v>11</v>
      </c>
      <c r="E221" s="72" t="s">
        <v>223</v>
      </c>
      <c r="F221" s="76"/>
      <c r="G221" s="73">
        <f>G222</f>
        <v>10687.8</v>
      </c>
      <c r="H221" s="19"/>
      <c r="I221" s="13"/>
    </row>
    <row r="222" spans="1:9" s="12" customFormat="1" ht="25.5">
      <c r="A222" s="66" t="s">
        <v>181</v>
      </c>
      <c r="B222" s="67">
        <v>257</v>
      </c>
      <c r="C222" s="68" t="s">
        <v>60</v>
      </c>
      <c r="D222" s="68" t="s">
        <v>11</v>
      </c>
      <c r="E222" s="68" t="s">
        <v>223</v>
      </c>
      <c r="F222" s="68" t="s">
        <v>175</v>
      </c>
      <c r="G222" s="69">
        <v>10687.8</v>
      </c>
      <c r="H222" s="19"/>
      <c r="I222" s="13"/>
    </row>
    <row r="223" spans="1:9" s="12" customFormat="1" ht="15.75" customHeight="1">
      <c r="A223" s="70" t="s">
        <v>141</v>
      </c>
      <c r="B223" s="71">
        <v>257</v>
      </c>
      <c r="C223" s="72" t="s">
        <v>60</v>
      </c>
      <c r="D223" s="72" t="s">
        <v>60</v>
      </c>
      <c r="E223" s="76"/>
      <c r="F223" s="76"/>
      <c r="G223" s="73">
        <f>G224</f>
        <v>192.57500000000002</v>
      </c>
      <c r="H223" s="19"/>
      <c r="I223" s="13"/>
    </row>
    <row r="224" spans="1:9" s="12" customFormat="1" ht="15.75" customHeight="1">
      <c r="A224" s="70" t="s">
        <v>168</v>
      </c>
      <c r="B224" s="71">
        <v>257</v>
      </c>
      <c r="C224" s="72" t="s">
        <v>60</v>
      </c>
      <c r="D224" s="72" t="s">
        <v>60</v>
      </c>
      <c r="E224" s="72" t="s">
        <v>33</v>
      </c>
      <c r="F224" s="76"/>
      <c r="G224" s="73">
        <f>G225+G227</f>
        <v>192.57500000000002</v>
      </c>
      <c r="H224" s="19"/>
      <c r="I224" s="13"/>
    </row>
    <row r="225" spans="1:9" s="12" customFormat="1" ht="15.75">
      <c r="A225" s="70" t="s">
        <v>260</v>
      </c>
      <c r="B225" s="71">
        <v>257</v>
      </c>
      <c r="C225" s="72" t="s">
        <v>60</v>
      </c>
      <c r="D225" s="72" t="s">
        <v>60</v>
      </c>
      <c r="E225" s="72" t="s">
        <v>106</v>
      </c>
      <c r="F225" s="76"/>
      <c r="G225" s="73">
        <f>G226</f>
        <v>32.24</v>
      </c>
      <c r="H225" s="19"/>
      <c r="I225" s="13"/>
    </row>
    <row r="226" spans="1:9" s="12" customFormat="1" ht="25.5">
      <c r="A226" s="66" t="s">
        <v>181</v>
      </c>
      <c r="B226" s="67">
        <v>257</v>
      </c>
      <c r="C226" s="68" t="s">
        <v>60</v>
      </c>
      <c r="D226" s="68" t="s">
        <v>60</v>
      </c>
      <c r="E226" s="68" t="s">
        <v>106</v>
      </c>
      <c r="F226" s="68" t="s">
        <v>175</v>
      </c>
      <c r="G226" s="69">
        <v>32.24</v>
      </c>
      <c r="H226" s="19"/>
      <c r="I226" s="13"/>
    </row>
    <row r="227" spans="1:9" s="12" customFormat="1" ht="15.75">
      <c r="A227" s="70" t="s">
        <v>261</v>
      </c>
      <c r="B227" s="71">
        <v>257</v>
      </c>
      <c r="C227" s="72" t="s">
        <v>60</v>
      </c>
      <c r="D227" s="72" t="s">
        <v>60</v>
      </c>
      <c r="E227" s="72" t="s">
        <v>107</v>
      </c>
      <c r="F227" s="76"/>
      <c r="G227" s="73">
        <f>G228</f>
        <v>160.335</v>
      </c>
      <c r="H227" s="19"/>
      <c r="I227" s="13"/>
    </row>
    <row r="228" spans="1:9" s="12" customFormat="1" ht="25.5">
      <c r="A228" s="66" t="s">
        <v>181</v>
      </c>
      <c r="B228" s="67">
        <v>257</v>
      </c>
      <c r="C228" s="68" t="s">
        <v>60</v>
      </c>
      <c r="D228" s="68" t="s">
        <v>60</v>
      </c>
      <c r="E228" s="68" t="s">
        <v>107</v>
      </c>
      <c r="F228" s="68" t="s">
        <v>175</v>
      </c>
      <c r="G228" s="69">
        <v>160.335</v>
      </c>
      <c r="H228" s="19"/>
      <c r="I228" s="13"/>
    </row>
    <row r="229" spans="1:9" s="12" customFormat="1" ht="15.75">
      <c r="A229" s="70" t="s">
        <v>162</v>
      </c>
      <c r="B229" s="71">
        <v>257</v>
      </c>
      <c r="C229" s="72" t="s">
        <v>23</v>
      </c>
      <c r="D229" s="72" t="s">
        <v>25</v>
      </c>
      <c r="E229" s="72" t="s">
        <v>227</v>
      </c>
      <c r="F229" s="72"/>
      <c r="G229" s="73">
        <f>G230</f>
        <v>629.78</v>
      </c>
      <c r="H229" s="19"/>
      <c r="I229" s="13"/>
    </row>
    <row r="230" spans="1:9" s="12" customFormat="1" ht="40.5" customHeight="1">
      <c r="A230" s="70" t="s">
        <v>224</v>
      </c>
      <c r="B230" s="71">
        <v>257</v>
      </c>
      <c r="C230" s="72" t="s">
        <v>23</v>
      </c>
      <c r="D230" s="72" t="s">
        <v>25</v>
      </c>
      <c r="E230" s="72" t="s">
        <v>227</v>
      </c>
      <c r="F230" s="72" t="s">
        <v>172</v>
      </c>
      <c r="G230" s="73">
        <f>G231</f>
        <v>629.78</v>
      </c>
      <c r="H230" s="19"/>
      <c r="I230" s="13"/>
    </row>
    <row r="231" spans="1:9" s="12" customFormat="1" ht="15.75">
      <c r="A231" s="66" t="s">
        <v>183</v>
      </c>
      <c r="B231" s="67">
        <v>257</v>
      </c>
      <c r="C231" s="68" t="s">
        <v>23</v>
      </c>
      <c r="D231" s="68" t="s">
        <v>25</v>
      </c>
      <c r="E231" s="68" t="s">
        <v>227</v>
      </c>
      <c r="F231" s="68" t="s">
        <v>172</v>
      </c>
      <c r="G231" s="69">
        <v>629.78</v>
      </c>
      <c r="H231" s="19"/>
      <c r="I231" s="13"/>
    </row>
    <row r="232" spans="1:9" s="12" customFormat="1" ht="15.75" customHeight="1">
      <c r="A232" s="70" t="s">
        <v>38</v>
      </c>
      <c r="B232" s="71">
        <v>257</v>
      </c>
      <c r="C232" s="72" t="s">
        <v>23</v>
      </c>
      <c r="D232" s="72" t="s">
        <v>12</v>
      </c>
      <c r="E232" s="76"/>
      <c r="F232" s="76"/>
      <c r="G232" s="73">
        <f>G233</f>
        <v>200</v>
      </c>
      <c r="H232" s="19"/>
      <c r="I232" s="13"/>
    </row>
    <row r="233" spans="1:9" s="12" customFormat="1" ht="30" customHeight="1">
      <c r="A233" s="70" t="s">
        <v>76</v>
      </c>
      <c r="B233" s="71">
        <v>257</v>
      </c>
      <c r="C233" s="72" t="s">
        <v>23</v>
      </c>
      <c r="D233" s="72" t="s">
        <v>13</v>
      </c>
      <c r="E233" s="72" t="s">
        <v>191</v>
      </c>
      <c r="F233" s="72"/>
      <c r="G233" s="73">
        <f>G234</f>
        <v>200</v>
      </c>
      <c r="H233" s="16"/>
      <c r="I233" s="11"/>
    </row>
    <row r="234" spans="1:9" s="12" customFormat="1" ht="15.75" customHeight="1">
      <c r="A234" s="66" t="s">
        <v>183</v>
      </c>
      <c r="B234" s="67">
        <v>257</v>
      </c>
      <c r="C234" s="68" t="s">
        <v>23</v>
      </c>
      <c r="D234" s="68" t="s">
        <v>13</v>
      </c>
      <c r="E234" s="68" t="s">
        <v>191</v>
      </c>
      <c r="F234" s="68" t="s">
        <v>172</v>
      </c>
      <c r="G234" s="69">
        <v>200</v>
      </c>
      <c r="H234" s="19"/>
      <c r="I234" s="13"/>
    </row>
    <row r="235" spans="1:9" s="12" customFormat="1" ht="15.75">
      <c r="A235" s="70" t="s">
        <v>85</v>
      </c>
      <c r="B235" s="72" t="s">
        <v>53</v>
      </c>
      <c r="C235" s="72" t="s">
        <v>69</v>
      </c>
      <c r="D235" s="72" t="s">
        <v>12</v>
      </c>
      <c r="E235" s="72"/>
      <c r="F235" s="76"/>
      <c r="G235" s="85">
        <f>G236</f>
        <v>3639.5</v>
      </c>
      <c r="H235" s="37"/>
      <c r="I235" s="20"/>
    </row>
    <row r="236" spans="1:9" s="12" customFormat="1" ht="15.75">
      <c r="A236" s="70" t="s">
        <v>86</v>
      </c>
      <c r="B236" s="72" t="s">
        <v>53</v>
      </c>
      <c r="C236" s="72" t="s">
        <v>69</v>
      </c>
      <c r="D236" s="72" t="s">
        <v>37</v>
      </c>
      <c r="E236" s="72"/>
      <c r="F236" s="76"/>
      <c r="G236" s="85">
        <f>G237</f>
        <v>3639.5</v>
      </c>
      <c r="H236" s="37"/>
      <c r="I236" s="20"/>
    </row>
    <row r="237" spans="1:9" s="14" customFormat="1" ht="25.5">
      <c r="A237" s="66" t="s">
        <v>181</v>
      </c>
      <c r="B237" s="68" t="s">
        <v>53</v>
      </c>
      <c r="C237" s="68" t="s">
        <v>69</v>
      </c>
      <c r="D237" s="68" t="s">
        <v>37</v>
      </c>
      <c r="E237" s="68" t="s">
        <v>87</v>
      </c>
      <c r="F237" s="68" t="s">
        <v>175</v>
      </c>
      <c r="G237" s="86">
        <f>3839.5-200</f>
        <v>3639.5</v>
      </c>
      <c r="H237" s="38"/>
      <c r="I237" s="21"/>
    </row>
    <row r="238" spans="1:9" s="14" customFormat="1" ht="15.75">
      <c r="A238" s="78" t="s">
        <v>173</v>
      </c>
      <c r="B238" s="72" t="s">
        <v>176</v>
      </c>
      <c r="C238" s="76"/>
      <c r="D238" s="76"/>
      <c r="E238" s="76"/>
      <c r="F238" s="76"/>
      <c r="G238" s="85">
        <f>G239</f>
        <v>853.28</v>
      </c>
      <c r="H238" s="38"/>
      <c r="I238" s="21"/>
    </row>
    <row r="239" spans="1:9" s="14" customFormat="1" ht="25.5">
      <c r="A239" s="87" t="s">
        <v>45</v>
      </c>
      <c r="B239" s="72" t="s">
        <v>176</v>
      </c>
      <c r="C239" s="72" t="s">
        <v>11</v>
      </c>
      <c r="D239" s="72" t="s">
        <v>25</v>
      </c>
      <c r="E239" s="76"/>
      <c r="F239" s="76"/>
      <c r="G239" s="88">
        <f>G240</f>
        <v>853.28</v>
      </c>
      <c r="H239" s="38"/>
      <c r="I239" s="21"/>
    </row>
    <row r="240" spans="1:9" s="14" customFormat="1" ht="25.5">
      <c r="A240" s="89" t="s">
        <v>46</v>
      </c>
      <c r="B240" s="72" t="s">
        <v>176</v>
      </c>
      <c r="C240" s="72" t="s">
        <v>11</v>
      </c>
      <c r="D240" s="72" t="s">
        <v>25</v>
      </c>
      <c r="E240" s="76" t="s">
        <v>14</v>
      </c>
      <c r="F240" s="76"/>
      <c r="G240" s="88">
        <f>G241</f>
        <v>853.28</v>
      </c>
      <c r="H240" s="38"/>
      <c r="I240" s="21"/>
    </row>
    <row r="241" spans="1:9" s="14" customFormat="1" ht="15.75">
      <c r="A241" s="87" t="s">
        <v>15</v>
      </c>
      <c r="B241" s="72" t="s">
        <v>176</v>
      </c>
      <c r="C241" s="72" t="s">
        <v>11</v>
      </c>
      <c r="D241" s="72" t="s">
        <v>25</v>
      </c>
      <c r="E241" s="72" t="s">
        <v>16</v>
      </c>
      <c r="F241" s="72"/>
      <c r="G241" s="85">
        <f>G242+G243</f>
        <v>853.28</v>
      </c>
      <c r="H241" s="38"/>
      <c r="I241" s="21"/>
    </row>
    <row r="242" spans="1:9" s="14" customFormat="1" ht="51">
      <c r="A242" s="90" t="s">
        <v>178</v>
      </c>
      <c r="B242" s="68" t="s">
        <v>176</v>
      </c>
      <c r="C242" s="68" t="s">
        <v>11</v>
      </c>
      <c r="D242" s="68" t="s">
        <v>25</v>
      </c>
      <c r="E242" s="68" t="s">
        <v>16</v>
      </c>
      <c r="F242" s="68" t="s">
        <v>170</v>
      </c>
      <c r="G242" s="86">
        <v>828.28</v>
      </c>
      <c r="H242" s="38"/>
      <c r="I242" s="21"/>
    </row>
    <row r="243" spans="1:9" s="14" customFormat="1" ht="25.5">
      <c r="A243" s="90" t="s">
        <v>179</v>
      </c>
      <c r="B243" s="68" t="s">
        <v>176</v>
      </c>
      <c r="C243" s="68" t="s">
        <v>11</v>
      </c>
      <c r="D243" s="68" t="s">
        <v>25</v>
      </c>
      <c r="E243" s="68" t="s">
        <v>16</v>
      </c>
      <c r="F243" s="68" t="s">
        <v>171</v>
      </c>
      <c r="G243" s="86">
        <v>25</v>
      </c>
      <c r="H243" s="38"/>
      <c r="I243" s="21"/>
    </row>
    <row r="244" spans="1:9" s="12" customFormat="1" ht="57">
      <c r="A244" s="78" t="s">
        <v>152</v>
      </c>
      <c r="B244" s="71">
        <v>258</v>
      </c>
      <c r="C244" s="72"/>
      <c r="D244" s="72"/>
      <c r="E244" s="72"/>
      <c r="F244" s="72"/>
      <c r="G244" s="73">
        <f>G245+G268</f>
        <v>51540.63999999999</v>
      </c>
      <c r="H244" s="16"/>
      <c r="I244" s="11"/>
    </row>
    <row r="245" spans="1:9" s="12" customFormat="1" ht="15.75">
      <c r="A245" s="70" t="s">
        <v>81</v>
      </c>
      <c r="B245" s="71">
        <v>258</v>
      </c>
      <c r="C245" s="72" t="s">
        <v>82</v>
      </c>
      <c r="D245" s="72" t="s">
        <v>12</v>
      </c>
      <c r="E245" s="72"/>
      <c r="F245" s="72"/>
      <c r="G245" s="73">
        <f>G246+G264</f>
        <v>51174.53999999999</v>
      </c>
      <c r="H245" s="16"/>
      <c r="I245" s="11"/>
    </row>
    <row r="246" spans="1:9" s="12" customFormat="1" ht="15.75">
      <c r="A246" s="70" t="s">
        <v>88</v>
      </c>
      <c r="B246" s="71">
        <v>258</v>
      </c>
      <c r="C246" s="72" t="s">
        <v>82</v>
      </c>
      <c r="D246" s="72" t="s">
        <v>42</v>
      </c>
      <c r="E246" s="72"/>
      <c r="F246" s="72"/>
      <c r="G246" s="73">
        <f>G247+G253</f>
        <v>50959.53999999999</v>
      </c>
      <c r="H246" s="16"/>
      <c r="I246" s="11"/>
    </row>
    <row r="247" spans="1:9" s="14" customFormat="1" ht="29.25" customHeight="1">
      <c r="A247" s="70" t="s">
        <v>89</v>
      </c>
      <c r="B247" s="71">
        <v>258</v>
      </c>
      <c r="C247" s="72" t="s">
        <v>82</v>
      </c>
      <c r="D247" s="72" t="s">
        <v>42</v>
      </c>
      <c r="E247" s="72" t="s">
        <v>90</v>
      </c>
      <c r="F247" s="72"/>
      <c r="G247" s="73">
        <f>G248+G250</f>
        <v>28337</v>
      </c>
      <c r="H247" s="19"/>
      <c r="I247" s="13"/>
    </row>
    <row r="248" spans="1:9" s="14" customFormat="1" ht="39.75" customHeight="1">
      <c r="A248" s="70" t="s">
        <v>203</v>
      </c>
      <c r="B248" s="71">
        <v>258</v>
      </c>
      <c r="C248" s="72" t="s">
        <v>82</v>
      </c>
      <c r="D248" s="72" t="s">
        <v>42</v>
      </c>
      <c r="E248" s="72" t="s">
        <v>202</v>
      </c>
      <c r="F248" s="72"/>
      <c r="G248" s="73">
        <f>G249</f>
        <v>300</v>
      </c>
      <c r="H248" s="19"/>
      <c r="I248" s="13"/>
    </row>
    <row r="249" spans="1:9" s="14" customFormat="1" ht="26.25" customHeight="1">
      <c r="A249" s="66" t="s">
        <v>179</v>
      </c>
      <c r="B249" s="67">
        <v>258</v>
      </c>
      <c r="C249" s="68" t="s">
        <v>82</v>
      </c>
      <c r="D249" s="68" t="s">
        <v>42</v>
      </c>
      <c r="E249" s="68" t="s">
        <v>202</v>
      </c>
      <c r="F249" s="68" t="s">
        <v>171</v>
      </c>
      <c r="G249" s="69">
        <v>300</v>
      </c>
      <c r="H249" s="19"/>
      <c r="I249" s="13"/>
    </row>
    <row r="250" spans="1:9" s="14" customFormat="1" ht="63.75">
      <c r="A250" s="70" t="s">
        <v>214</v>
      </c>
      <c r="B250" s="71">
        <v>258</v>
      </c>
      <c r="C250" s="72" t="s">
        <v>82</v>
      </c>
      <c r="D250" s="72" t="s">
        <v>42</v>
      </c>
      <c r="E250" s="72" t="s">
        <v>263</v>
      </c>
      <c r="F250" s="76"/>
      <c r="G250" s="73">
        <f>G251+G252</f>
        <v>28037</v>
      </c>
      <c r="H250" s="19"/>
      <c r="I250" s="13"/>
    </row>
    <row r="251" spans="1:9" s="14" customFormat="1" ht="51">
      <c r="A251" s="66" t="s">
        <v>178</v>
      </c>
      <c r="B251" s="67">
        <v>258</v>
      </c>
      <c r="C251" s="68" t="s">
        <v>82</v>
      </c>
      <c r="D251" s="68" t="s">
        <v>42</v>
      </c>
      <c r="E251" s="68" t="s">
        <v>263</v>
      </c>
      <c r="F251" s="68" t="s">
        <v>170</v>
      </c>
      <c r="G251" s="69">
        <v>27644</v>
      </c>
      <c r="H251" s="19"/>
      <c r="I251" s="13"/>
    </row>
    <row r="252" spans="1:9" s="14" customFormat="1" ht="25.5">
      <c r="A252" s="66" t="s">
        <v>179</v>
      </c>
      <c r="B252" s="67">
        <v>258</v>
      </c>
      <c r="C252" s="68" t="s">
        <v>82</v>
      </c>
      <c r="D252" s="68" t="s">
        <v>42</v>
      </c>
      <c r="E252" s="68" t="s">
        <v>263</v>
      </c>
      <c r="F252" s="68" t="s">
        <v>171</v>
      </c>
      <c r="G252" s="69">
        <v>393</v>
      </c>
      <c r="H252" s="19"/>
      <c r="I252" s="13"/>
    </row>
    <row r="253" spans="1:9" s="17" customFormat="1" ht="18" customHeight="1">
      <c r="A253" s="70" t="s">
        <v>168</v>
      </c>
      <c r="B253" s="71">
        <v>258</v>
      </c>
      <c r="C253" s="72" t="s">
        <v>82</v>
      </c>
      <c r="D253" s="72" t="s">
        <v>42</v>
      </c>
      <c r="E253" s="72" t="s">
        <v>33</v>
      </c>
      <c r="F253" s="72"/>
      <c r="G253" s="73">
        <f>G254+G256+G258+G260</f>
        <v>22622.539999999997</v>
      </c>
      <c r="H253" s="16"/>
      <c r="I253" s="11"/>
    </row>
    <row r="254" spans="1:9" s="14" customFormat="1" ht="45" customHeight="1">
      <c r="A254" s="70" t="s">
        <v>245</v>
      </c>
      <c r="B254" s="72" t="s">
        <v>91</v>
      </c>
      <c r="C254" s="72" t="s">
        <v>82</v>
      </c>
      <c r="D254" s="72" t="s">
        <v>42</v>
      </c>
      <c r="E254" s="72" t="s">
        <v>92</v>
      </c>
      <c r="F254" s="91"/>
      <c r="G254" s="73">
        <f>G255</f>
        <v>100</v>
      </c>
      <c r="H254" s="39"/>
      <c r="I254" s="22"/>
    </row>
    <row r="255" spans="1:9" s="14" customFormat="1" ht="25.5">
      <c r="A255" s="66" t="s">
        <v>179</v>
      </c>
      <c r="B255" s="68" t="s">
        <v>91</v>
      </c>
      <c r="C255" s="68" t="s">
        <v>82</v>
      </c>
      <c r="D255" s="68" t="s">
        <v>42</v>
      </c>
      <c r="E255" s="68" t="s">
        <v>92</v>
      </c>
      <c r="F255" s="92" t="s">
        <v>171</v>
      </c>
      <c r="G255" s="69">
        <f>300-200</f>
        <v>100</v>
      </c>
      <c r="H255" s="40"/>
      <c r="I255" s="22"/>
    </row>
    <row r="256" spans="1:9" s="14" customFormat="1" ht="26.25" customHeight="1">
      <c r="A256" s="70" t="s">
        <v>246</v>
      </c>
      <c r="B256" s="72" t="s">
        <v>91</v>
      </c>
      <c r="C256" s="72" t="s">
        <v>82</v>
      </c>
      <c r="D256" s="72" t="s">
        <v>42</v>
      </c>
      <c r="E256" s="72" t="s">
        <v>93</v>
      </c>
      <c r="F256" s="91"/>
      <c r="G256" s="73">
        <f>G257</f>
        <v>50</v>
      </c>
      <c r="H256" s="39"/>
      <c r="I256" s="22"/>
    </row>
    <row r="257" spans="1:9" s="14" customFormat="1" ht="25.5">
      <c r="A257" s="66" t="s">
        <v>179</v>
      </c>
      <c r="B257" s="68" t="s">
        <v>91</v>
      </c>
      <c r="C257" s="68" t="s">
        <v>82</v>
      </c>
      <c r="D257" s="68" t="s">
        <v>42</v>
      </c>
      <c r="E257" s="68" t="s">
        <v>93</v>
      </c>
      <c r="F257" s="92" t="s">
        <v>171</v>
      </c>
      <c r="G257" s="69">
        <v>50</v>
      </c>
      <c r="H257" s="40"/>
      <c r="I257" s="22"/>
    </row>
    <row r="258" spans="1:9" s="14" customFormat="1" ht="32.25" customHeight="1">
      <c r="A258" s="70" t="s">
        <v>244</v>
      </c>
      <c r="B258" s="72" t="s">
        <v>91</v>
      </c>
      <c r="C258" s="72" t="s">
        <v>82</v>
      </c>
      <c r="D258" s="72" t="s">
        <v>42</v>
      </c>
      <c r="E258" s="72" t="s">
        <v>94</v>
      </c>
      <c r="F258" s="91"/>
      <c r="G258" s="73">
        <f>G259</f>
        <v>100</v>
      </c>
      <c r="H258" s="39"/>
      <c r="I258" s="23"/>
    </row>
    <row r="259" spans="1:9" s="14" customFormat="1" ht="25.5">
      <c r="A259" s="66" t="s">
        <v>179</v>
      </c>
      <c r="B259" s="68" t="s">
        <v>91</v>
      </c>
      <c r="C259" s="68" t="s">
        <v>82</v>
      </c>
      <c r="D259" s="68" t="s">
        <v>42</v>
      </c>
      <c r="E259" s="68" t="s">
        <v>94</v>
      </c>
      <c r="F259" s="92" t="s">
        <v>171</v>
      </c>
      <c r="G259" s="69">
        <f>150-50</f>
        <v>100</v>
      </c>
      <c r="H259" s="40"/>
      <c r="I259" s="22"/>
    </row>
    <row r="260" spans="1:9" s="17" customFormat="1" ht="30" customHeight="1">
      <c r="A260" s="70" t="s">
        <v>247</v>
      </c>
      <c r="B260" s="71">
        <v>258</v>
      </c>
      <c r="C260" s="72" t="s">
        <v>82</v>
      </c>
      <c r="D260" s="72" t="s">
        <v>42</v>
      </c>
      <c r="E260" s="72" t="s">
        <v>124</v>
      </c>
      <c r="F260" s="72"/>
      <c r="G260" s="73">
        <f>G261+G262+G263</f>
        <v>22372.539999999997</v>
      </c>
      <c r="H260" s="39"/>
      <c r="I260" s="11"/>
    </row>
    <row r="261" spans="1:9" s="17" customFormat="1" ht="51">
      <c r="A261" s="66" t="s">
        <v>178</v>
      </c>
      <c r="B261" s="67">
        <v>258</v>
      </c>
      <c r="C261" s="68" t="s">
        <v>82</v>
      </c>
      <c r="D261" s="68" t="s">
        <v>42</v>
      </c>
      <c r="E261" s="68" t="s">
        <v>124</v>
      </c>
      <c r="F261" s="68" t="s">
        <v>170</v>
      </c>
      <c r="G261" s="69">
        <v>12402.83</v>
      </c>
      <c r="H261" s="39"/>
      <c r="I261" s="11"/>
    </row>
    <row r="262" spans="1:9" s="17" customFormat="1" ht="25.5">
      <c r="A262" s="66" t="s">
        <v>179</v>
      </c>
      <c r="B262" s="67">
        <v>258</v>
      </c>
      <c r="C262" s="68" t="s">
        <v>82</v>
      </c>
      <c r="D262" s="68" t="s">
        <v>42</v>
      </c>
      <c r="E262" s="68" t="s">
        <v>124</v>
      </c>
      <c r="F262" s="68" t="s">
        <v>171</v>
      </c>
      <c r="G262" s="69">
        <f>11811.01-2113.1-10-290</f>
        <v>9397.91</v>
      </c>
      <c r="H262" s="39"/>
      <c r="I262" s="11"/>
    </row>
    <row r="263" spans="1:9" s="17" customFormat="1" ht="15.75">
      <c r="A263" s="66" t="s">
        <v>180</v>
      </c>
      <c r="B263" s="67">
        <v>258</v>
      </c>
      <c r="C263" s="68" t="s">
        <v>82</v>
      </c>
      <c r="D263" s="68" t="s">
        <v>42</v>
      </c>
      <c r="E263" s="68" t="s">
        <v>124</v>
      </c>
      <c r="F263" s="68" t="s">
        <v>177</v>
      </c>
      <c r="G263" s="69">
        <v>571.8</v>
      </c>
      <c r="H263" s="39"/>
      <c r="I263" s="11"/>
    </row>
    <row r="264" spans="1:9" s="12" customFormat="1" ht="15.75" customHeight="1">
      <c r="A264" s="70" t="s">
        <v>95</v>
      </c>
      <c r="B264" s="71">
        <v>258</v>
      </c>
      <c r="C264" s="72" t="s">
        <v>82</v>
      </c>
      <c r="D264" s="72" t="s">
        <v>82</v>
      </c>
      <c r="E264" s="72"/>
      <c r="F264" s="72"/>
      <c r="G264" s="73">
        <f>G265</f>
        <v>215</v>
      </c>
      <c r="H264" s="16"/>
      <c r="I264" s="24"/>
    </row>
    <row r="265" spans="1:9" s="12" customFormat="1" ht="17.25" customHeight="1">
      <c r="A265" s="70" t="s">
        <v>162</v>
      </c>
      <c r="B265" s="71">
        <v>258</v>
      </c>
      <c r="C265" s="72" t="s">
        <v>82</v>
      </c>
      <c r="D265" s="72" t="s">
        <v>82</v>
      </c>
      <c r="E265" s="72" t="s">
        <v>33</v>
      </c>
      <c r="F265" s="72"/>
      <c r="G265" s="73">
        <f>G266</f>
        <v>215</v>
      </c>
      <c r="H265" s="16"/>
      <c r="I265" s="11"/>
    </row>
    <row r="266" spans="1:9" s="14" customFormat="1" ht="25.5">
      <c r="A266" s="70" t="s">
        <v>241</v>
      </c>
      <c r="B266" s="71">
        <v>258</v>
      </c>
      <c r="C266" s="72" t="s">
        <v>82</v>
      </c>
      <c r="D266" s="72" t="s">
        <v>82</v>
      </c>
      <c r="E266" s="72" t="s">
        <v>96</v>
      </c>
      <c r="F266" s="72"/>
      <c r="G266" s="73">
        <f>G267</f>
        <v>215</v>
      </c>
      <c r="H266" s="19"/>
      <c r="I266" s="13"/>
    </row>
    <row r="267" spans="1:9" s="14" customFormat="1" ht="25.5">
      <c r="A267" s="66" t="s">
        <v>179</v>
      </c>
      <c r="B267" s="67">
        <v>258</v>
      </c>
      <c r="C267" s="68" t="s">
        <v>82</v>
      </c>
      <c r="D267" s="68" t="s">
        <v>82</v>
      </c>
      <c r="E267" s="68" t="s">
        <v>96</v>
      </c>
      <c r="F267" s="68" t="s">
        <v>171</v>
      </c>
      <c r="G267" s="69">
        <v>215</v>
      </c>
      <c r="H267" s="19"/>
      <c r="I267" s="13"/>
    </row>
    <row r="268" spans="1:9" s="12" customFormat="1" ht="15.75">
      <c r="A268" s="70" t="s">
        <v>133</v>
      </c>
      <c r="B268" s="71">
        <v>258</v>
      </c>
      <c r="C268" s="72" t="s">
        <v>23</v>
      </c>
      <c r="D268" s="72" t="s">
        <v>37</v>
      </c>
      <c r="E268" s="72"/>
      <c r="F268" s="72"/>
      <c r="G268" s="73">
        <f>G269</f>
        <v>366.1</v>
      </c>
      <c r="H268" s="16"/>
      <c r="I268" s="11"/>
    </row>
    <row r="269" spans="1:9" s="14" customFormat="1" ht="38.25">
      <c r="A269" s="70" t="s">
        <v>200</v>
      </c>
      <c r="B269" s="71">
        <v>258</v>
      </c>
      <c r="C269" s="72" t="s">
        <v>23</v>
      </c>
      <c r="D269" s="72" t="s">
        <v>37</v>
      </c>
      <c r="E269" s="72" t="s">
        <v>283</v>
      </c>
      <c r="F269" s="72"/>
      <c r="G269" s="73">
        <f>G270</f>
        <v>366.1</v>
      </c>
      <c r="H269" s="19"/>
      <c r="I269" s="13"/>
    </row>
    <row r="270" spans="1:9" s="14" customFormat="1" ht="15.75">
      <c r="A270" s="66" t="s">
        <v>183</v>
      </c>
      <c r="B270" s="67">
        <v>258</v>
      </c>
      <c r="C270" s="68" t="s">
        <v>23</v>
      </c>
      <c r="D270" s="68" t="s">
        <v>37</v>
      </c>
      <c r="E270" s="68" t="s">
        <v>283</v>
      </c>
      <c r="F270" s="68" t="s">
        <v>172</v>
      </c>
      <c r="G270" s="69">
        <v>366.1</v>
      </c>
      <c r="H270" s="19"/>
      <c r="I270" s="13"/>
    </row>
    <row r="271" spans="1:9" s="12" customFormat="1" ht="48" customHeight="1">
      <c r="A271" s="78" t="s">
        <v>153</v>
      </c>
      <c r="B271" s="71">
        <v>252</v>
      </c>
      <c r="C271" s="72"/>
      <c r="D271" s="72"/>
      <c r="E271" s="72"/>
      <c r="F271" s="72"/>
      <c r="G271" s="73">
        <f>G272+G274</f>
        <v>10435.55</v>
      </c>
      <c r="H271" s="16"/>
      <c r="I271" s="11"/>
    </row>
    <row r="272" spans="1:9" s="12" customFormat="1" ht="25.5">
      <c r="A272" s="70" t="s">
        <v>17</v>
      </c>
      <c r="B272" s="71">
        <v>252</v>
      </c>
      <c r="C272" s="72" t="s">
        <v>82</v>
      </c>
      <c r="D272" s="72" t="s">
        <v>42</v>
      </c>
      <c r="E272" s="72" t="s">
        <v>101</v>
      </c>
      <c r="F272" s="72"/>
      <c r="G272" s="73">
        <f>G273</f>
        <v>45</v>
      </c>
      <c r="H272" s="19"/>
      <c r="I272" s="13"/>
    </row>
    <row r="273" spans="1:9" s="12" customFormat="1" ht="15.75">
      <c r="A273" s="66" t="s">
        <v>180</v>
      </c>
      <c r="B273" s="67">
        <v>252</v>
      </c>
      <c r="C273" s="68" t="s">
        <v>82</v>
      </c>
      <c r="D273" s="68" t="s">
        <v>42</v>
      </c>
      <c r="E273" s="68" t="s">
        <v>101</v>
      </c>
      <c r="F273" s="68" t="s">
        <v>177</v>
      </c>
      <c r="G273" s="69">
        <v>45</v>
      </c>
      <c r="H273" s="19"/>
      <c r="I273" s="13"/>
    </row>
    <row r="274" spans="1:9" s="12" customFormat="1" ht="18" customHeight="1">
      <c r="A274" s="70" t="s">
        <v>162</v>
      </c>
      <c r="B274" s="71">
        <v>252</v>
      </c>
      <c r="C274" s="72" t="s">
        <v>82</v>
      </c>
      <c r="D274" s="72" t="s">
        <v>42</v>
      </c>
      <c r="E274" s="72" t="s">
        <v>33</v>
      </c>
      <c r="F274" s="72"/>
      <c r="G274" s="73">
        <f>G275</f>
        <v>10390.55</v>
      </c>
      <c r="H274" s="16"/>
      <c r="I274" s="11"/>
    </row>
    <row r="275" spans="1:9" s="14" customFormat="1" ht="41.25" customHeight="1">
      <c r="A275" s="70" t="s">
        <v>255</v>
      </c>
      <c r="B275" s="71">
        <v>252</v>
      </c>
      <c r="C275" s="72" t="s">
        <v>82</v>
      </c>
      <c r="D275" s="72" t="s">
        <v>42</v>
      </c>
      <c r="E275" s="72" t="s">
        <v>126</v>
      </c>
      <c r="F275" s="72"/>
      <c r="G275" s="73">
        <f>G276+G277</f>
        <v>10390.55</v>
      </c>
      <c r="H275" s="19"/>
      <c r="I275" s="13"/>
    </row>
    <row r="276" spans="1:9" s="14" customFormat="1" ht="51">
      <c r="A276" s="66" t="s">
        <v>178</v>
      </c>
      <c r="B276" s="67">
        <v>252</v>
      </c>
      <c r="C276" s="68" t="s">
        <v>82</v>
      </c>
      <c r="D276" s="68" t="s">
        <v>42</v>
      </c>
      <c r="E276" s="68" t="s">
        <v>126</v>
      </c>
      <c r="F276" s="68" t="s">
        <v>170</v>
      </c>
      <c r="G276" s="69">
        <f>11629.63-1646-831.2</f>
        <v>9152.429999999998</v>
      </c>
      <c r="H276" s="19"/>
      <c r="I276" s="13"/>
    </row>
    <row r="277" spans="1:9" s="14" customFormat="1" ht="28.5" customHeight="1">
      <c r="A277" s="66" t="s">
        <v>179</v>
      </c>
      <c r="B277" s="67">
        <v>252</v>
      </c>
      <c r="C277" s="68" t="s">
        <v>82</v>
      </c>
      <c r="D277" s="68" t="s">
        <v>42</v>
      </c>
      <c r="E277" s="68" t="s">
        <v>126</v>
      </c>
      <c r="F277" s="68" t="s">
        <v>171</v>
      </c>
      <c r="G277" s="69">
        <f>2651.92-1413.8</f>
        <v>1238.1200000000001</v>
      </c>
      <c r="H277" s="19"/>
      <c r="I277" s="13"/>
    </row>
    <row r="278" spans="1:9" s="12" customFormat="1" ht="30.75" customHeight="1">
      <c r="A278" s="78" t="s">
        <v>142</v>
      </c>
      <c r="B278" s="71">
        <v>254</v>
      </c>
      <c r="C278" s="72"/>
      <c r="D278" s="72"/>
      <c r="E278" s="72"/>
      <c r="F278" s="72"/>
      <c r="G278" s="73">
        <f>G279+G294</f>
        <v>9702.24</v>
      </c>
      <c r="H278" s="16"/>
      <c r="I278" s="11"/>
    </row>
    <row r="279" spans="1:9" s="12" customFormat="1" ht="15.75">
      <c r="A279" s="70" t="s">
        <v>10</v>
      </c>
      <c r="B279" s="71">
        <v>254</v>
      </c>
      <c r="C279" s="72" t="s">
        <v>11</v>
      </c>
      <c r="D279" s="72" t="s">
        <v>12</v>
      </c>
      <c r="E279" s="72"/>
      <c r="F279" s="72"/>
      <c r="G279" s="73">
        <f>G284+G280</f>
        <v>9502.24</v>
      </c>
      <c r="H279" s="16"/>
      <c r="I279" s="11"/>
    </row>
    <row r="280" spans="1:9" s="14" customFormat="1" ht="25.5">
      <c r="A280" s="70" t="s">
        <v>46</v>
      </c>
      <c r="B280" s="71">
        <v>254</v>
      </c>
      <c r="C280" s="72" t="s">
        <v>11</v>
      </c>
      <c r="D280" s="72" t="s">
        <v>37</v>
      </c>
      <c r="E280" s="72" t="s">
        <v>14</v>
      </c>
      <c r="F280" s="72"/>
      <c r="G280" s="73">
        <f>G281</f>
        <v>3752.94</v>
      </c>
      <c r="H280" s="19"/>
      <c r="I280" s="13"/>
    </row>
    <row r="281" spans="1:9" s="14" customFormat="1" ht="15.75">
      <c r="A281" s="70" t="s">
        <v>15</v>
      </c>
      <c r="B281" s="71">
        <v>254</v>
      </c>
      <c r="C281" s="72" t="s">
        <v>11</v>
      </c>
      <c r="D281" s="72" t="s">
        <v>37</v>
      </c>
      <c r="E281" s="72" t="s">
        <v>16</v>
      </c>
      <c r="F281" s="72"/>
      <c r="G281" s="73">
        <f>G282+G283</f>
        <v>3752.94</v>
      </c>
      <c r="H281" s="16"/>
      <c r="I281" s="11"/>
    </row>
    <row r="282" spans="1:9" s="14" customFormat="1" ht="51">
      <c r="A282" s="66" t="s">
        <v>178</v>
      </c>
      <c r="B282" s="67">
        <v>254</v>
      </c>
      <c r="C282" s="68" t="s">
        <v>11</v>
      </c>
      <c r="D282" s="68" t="s">
        <v>37</v>
      </c>
      <c r="E282" s="68" t="s">
        <v>16</v>
      </c>
      <c r="F282" s="68" t="s">
        <v>170</v>
      </c>
      <c r="G282" s="69">
        <v>3209.84</v>
      </c>
      <c r="H282" s="19"/>
      <c r="I282" s="13"/>
    </row>
    <row r="283" spans="1:9" s="14" customFormat="1" ht="25.5">
      <c r="A283" s="66" t="s">
        <v>179</v>
      </c>
      <c r="B283" s="67">
        <v>254</v>
      </c>
      <c r="C283" s="68" t="s">
        <v>11</v>
      </c>
      <c r="D283" s="68" t="s">
        <v>37</v>
      </c>
      <c r="E283" s="68" t="s">
        <v>16</v>
      </c>
      <c r="F283" s="68" t="s">
        <v>171</v>
      </c>
      <c r="G283" s="69">
        <v>543.1</v>
      </c>
      <c r="H283" s="19"/>
      <c r="I283" s="13"/>
    </row>
    <row r="284" spans="1:9" s="14" customFormat="1" ht="15.75">
      <c r="A284" s="70" t="s">
        <v>50</v>
      </c>
      <c r="B284" s="71">
        <v>254</v>
      </c>
      <c r="C284" s="72" t="s">
        <v>11</v>
      </c>
      <c r="D284" s="72" t="s">
        <v>51</v>
      </c>
      <c r="E284" s="72"/>
      <c r="F284" s="72"/>
      <c r="G284" s="73">
        <f>G285+G287+G290+G292</f>
        <v>5749.3</v>
      </c>
      <c r="H284" s="16"/>
      <c r="I284" s="11"/>
    </row>
    <row r="285" spans="1:9" s="14" customFormat="1" ht="15.75">
      <c r="A285" s="70" t="s">
        <v>109</v>
      </c>
      <c r="B285" s="71">
        <v>254</v>
      </c>
      <c r="C285" s="72" t="s">
        <v>11</v>
      </c>
      <c r="D285" s="72" t="s">
        <v>51</v>
      </c>
      <c r="E285" s="72" t="s">
        <v>110</v>
      </c>
      <c r="F285" s="72"/>
      <c r="G285" s="73">
        <f>G286</f>
        <v>8.8</v>
      </c>
      <c r="H285" s="16"/>
      <c r="I285" s="11"/>
    </row>
    <row r="286" spans="1:9" s="14" customFormat="1" ht="53.25" customHeight="1">
      <c r="A286" s="66" t="s">
        <v>178</v>
      </c>
      <c r="B286" s="67">
        <v>254</v>
      </c>
      <c r="C286" s="68" t="s">
        <v>11</v>
      </c>
      <c r="D286" s="68" t="s">
        <v>51</v>
      </c>
      <c r="E286" s="68" t="s">
        <v>110</v>
      </c>
      <c r="F286" s="68" t="s">
        <v>170</v>
      </c>
      <c r="G286" s="69">
        <v>8.8</v>
      </c>
      <c r="H286" s="16"/>
      <c r="I286" s="11"/>
    </row>
    <row r="287" spans="1:9" s="14" customFormat="1" ht="25.5">
      <c r="A287" s="70" t="s">
        <v>17</v>
      </c>
      <c r="B287" s="71">
        <v>254</v>
      </c>
      <c r="C287" s="72" t="s">
        <v>11</v>
      </c>
      <c r="D287" s="72" t="s">
        <v>51</v>
      </c>
      <c r="E287" s="72" t="s">
        <v>18</v>
      </c>
      <c r="F287" s="72"/>
      <c r="G287" s="73">
        <f>G288</f>
        <v>65</v>
      </c>
      <c r="H287" s="19"/>
      <c r="I287" s="13"/>
    </row>
    <row r="288" spans="1:9" s="14" customFormat="1" ht="15.75">
      <c r="A288" s="66" t="s">
        <v>180</v>
      </c>
      <c r="B288" s="67">
        <v>254</v>
      </c>
      <c r="C288" s="68" t="s">
        <v>11</v>
      </c>
      <c r="D288" s="68" t="s">
        <v>51</v>
      </c>
      <c r="E288" s="68" t="s">
        <v>18</v>
      </c>
      <c r="F288" s="68" t="s">
        <v>177</v>
      </c>
      <c r="G288" s="69">
        <v>65</v>
      </c>
      <c r="H288" s="19"/>
      <c r="I288" s="13"/>
    </row>
    <row r="289" spans="1:9" s="12" customFormat="1" ht="27.75" customHeight="1">
      <c r="A289" s="70" t="s">
        <v>186</v>
      </c>
      <c r="B289" s="71">
        <v>254</v>
      </c>
      <c r="C289" s="72" t="s">
        <v>11</v>
      </c>
      <c r="D289" s="72" t="s">
        <v>51</v>
      </c>
      <c r="E289" s="72" t="s">
        <v>111</v>
      </c>
      <c r="F289" s="72"/>
      <c r="G289" s="73">
        <f>G290+G292</f>
        <v>5675.5</v>
      </c>
      <c r="H289" s="16"/>
      <c r="I289" s="11"/>
    </row>
    <row r="290" spans="1:9" s="14" customFormat="1" ht="15.75">
      <c r="A290" s="70" t="s">
        <v>143</v>
      </c>
      <c r="B290" s="71">
        <v>254</v>
      </c>
      <c r="C290" s="72" t="s">
        <v>11</v>
      </c>
      <c r="D290" s="72" t="s">
        <v>51</v>
      </c>
      <c r="E290" s="72" t="s">
        <v>112</v>
      </c>
      <c r="F290" s="72"/>
      <c r="G290" s="73">
        <f>G291</f>
        <v>5075.5</v>
      </c>
      <c r="H290" s="19"/>
      <c r="I290" s="13"/>
    </row>
    <row r="291" spans="1:9" s="14" customFormat="1" ht="25.5">
      <c r="A291" s="66" t="s">
        <v>179</v>
      </c>
      <c r="B291" s="67">
        <v>254</v>
      </c>
      <c r="C291" s="68" t="s">
        <v>11</v>
      </c>
      <c r="D291" s="68" t="s">
        <v>51</v>
      </c>
      <c r="E291" s="68" t="s">
        <v>112</v>
      </c>
      <c r="F291" s="68" t="s">
        <v>171</v>
      </c>
      <c r="G291" s="69">
        <f>4243.6+0.7+831.2</f>
        <v>5075.5</v>
      </c>
      <c r="H291" s="19"/>
      <c r="I291" s="13"/>
    </row>
    <row r="292" spans="1:9" s="14" customFormat="1" ht="25.5">
      <c r="A292" s="70" t="s">
        <v>159</v>
      </c>
      <c r="B292" s="71">
        <v>254</v>
      </c>
      <c r="C292" s="72" t="s">
        <v>11</v>
      </c>
      <c r="D292" s="72" t="s">
        <v>51</v>
      </c>
      <c r="E292" s="72" t="s">
        <v>113</v>
      </c>
      <c r="F292" s="72"/>
      <c r="G292" s="73">
        <f>G293</f>
        <v>600</v>
      </c>
      <c r="H292" s="19"/>
      <c r="I292" s="13"/>
    </row>
    <row r="293" spans="1:9" s="14" customFormat="1" ht="25.5">
      <c r="A293" s="66" t="s">
        <v>179</v>
      </c>
      <c r="B293" s="67">
        <v>254</v>
      </c>
      <c r="C293" s="68" t="s">
        <v>11</v>
      </c>
      <c r="D293" s="68" t="s">
        <v>51</v>
      </c>
      <c r="E293" s="68" t="s">
        <v>113</v>
      </c>
      <c r="F293" s="68" t="s">
        <v>171</v>
      </c>
      <c r="G293" s="69">
        <v>600</v>
      </c>
      <c r="H293" s="19"/>
      <c r="I293" s="13"/>
    </row>
    <row r="294" spans="1:9" s="12" customFormat="1" ht="15.75">
      <c r="A294" s="70" t="s">
        <v>144</v>
      </c>
      <c r="B294" s="71">
        <v>254</v>
      </c>
      <c r="C294" s="72" t="s">
        <v>37</v>
      </c>
      <c r="D294" s="72" t="s">
        <v>12</v>
      </c>
      <c r="E294" s="72"/>
      <c r="F294" s="72"/>
      <c r="G294" s="73">
        <f>G295</f>
        <v>200</v>
      </c>
      <c r="H294" s="16"/>
      <c r="I294" s="11"/>
    </row>
    <row r="295" spans="1:9" s="14" customFormat="1" ht="15.75">
      <c r="A295" s="70" t="s">
        <v>145</v>
      </c>
      <c r="B295" s="71">
        <v>254</v>
      </c>
      <c r="C295" s="72" t="s">
        <v>37</v>
      </c>
      <c r="D295" s="72" t="s">
        <v>69</v>
      </c>
      <c r="E295" s="72"/>
      <c r="F295" s="72"/>
      <c r="G295" s="73">
        <f>G296</f>
        <v>200</v>
      </c>
      <c r="H295" s="19"/>
      <c r="I295" s="13"/>
    </row>
    <row r="296" spans="1:9" s="14" customFormat="1" ht="25.5">
      <c r="A296" s="70" t="s">
        <v>146</v>
      </c>
      <c r="B296" s="71">
        <v>254</v>
      </c>
      <c r="C296" s="72" t="s">
        <v>37</v>
      </c>
      <c r="D296" s="72" t="s">
        <v>69</v>
      </c>
      <c r="E296" s="72" t="s">
        <v>114</v>
      </c>
      <c r="F296" s="72"/>
      <c r="G296" s="73">
        <f>G297</f>
        <v>200</v>
      </c>
      <c r="H296" s="19"/>
      <c r="I296" s="13"/>
    </row>
    <row r="297" spans="1:9" s="14" customFormat="1" ht="15.75">
      <c r="A297" s="74" t="s">
        <v>147</v>
      </c>
      <c r="B297" s="75">
        <v>254</v>
      </c>
      <c r="C297" s="76" t="s">
        <v>37</v>
      </c>
      <c r="D297" s="76" t="s">
        <v>69</v>
      </c>
      <c r="E297" s="76" t="s">
        <v>115</v>
      </c>
      <c r="F297" s="76"/>
      <c r="G297" s="77">
        <f>G298</f>
        <v>200</v>
      </c>
      <c r="H297" s="19"/>
      <c r="I297" s="13"/>
    </row>
    <row r="298" spans="1:9" s="14" customFormat="1" ht="25.5">
      <c r="A298" s="66" t="s">
        <v>179</v>
      </c>
      <c r="B298" s="67">
        <v>254</v>
      </c>
      <c r="C298" s="68" t="s">
        <v>37</v>
      </c>
      <c r="D298" s="68" t="s">
        <v>69</v>
      </c>
      <c r="E298" s="68" t="s">
        <v>115</v>
      </c>
      <c r="F298" s="68" t="s">
        <v>171</v>
      </c>
      <c r="G298" s="69">
        <v>200</v>
      </c>
      <c r="H298" s="19"/>
      <c r="I298" s="13"/>
    </row>
    <row r="299" spans="1:9" s="12" customFormat="1" ht="44.25" customHeight="1">
      <c r="A299" s="78" t="s">
        <v>148</v>
      </c>
      <c r="B299" s="71">
        <v>256</v>
      </c>
      <c r="C299" s="72"/>
      <c r="D299" s="72"/>
      <c r="E299" s="72"/>
      <c r="F299" s="72"/>
      <c r="G299" s="73">
        <f>G300</f>
        <v>10235.8</v>
      </c>
      <c r="H299" s="16"/>
      <c r="I299" s="16"/>
    </row>
    <row r="300" spans="1:9" s="12" customFormat="1" ht="18.75" customHeight="1">
      <c r="A300" s="87" t="s">
        <v>122</v>
      </c>
      <c r="B300" s="71">
        <v>256</v>
      </c>
      <c r="C300" s="72" t="s">
        <v>25</v>
      </c>
      <c r="D300" s="72" t="s">
        <v>12</v>
      </c>
      <c r="E300" s="72"/>
      <c r="F300" s="72"/>
      <c r="G300" s="73">
        <f>G301</f>
        <v>10235.8</v>
      </c>
      <c r="H300" s="16"/>
      <c r="I300" s="16"/>
    </row>
    <row r="301" spans="1:9" s="14" customFormat="1" ht="25.5">
      <c r="A301" s="74" t="s">
        <v>206</v>
      </c>
      <c r="B301" s="75">
        <v>256</v>
      </c>
      <c r="C301" s="76" t="s">
        <v>25</v>
      </c>
      <c r="D301" s="76" t="s">
        <v>60</v>
      </c>
      <c r="E301" s="76"/>
      <c r="F301" s="76"/>
      <c r="G301" s="77">
        <f>G302+G304</f>
        <v>10235.8</v>
      </c>
      <c r="H301" s="16"/>
      <c r="I301" s="16"/>
    </row>
    <row r="302" spans="1:9" s="14" customFormat="1" ht="25.5">
      <c r="A302" s="55" t="s">
        <v>17</v>
      </c>
      <c r="B302" s="52">
        <v>256</v>
      </c>
      <c r="C302" s="56" t="s">
        <v>25</v>
      </c>
      <c r="D302" s="56" t="s">
        <v>60</v>
      </c>
      <c r="E302" s="56" t="s">
        <v>220</v>
      </c>
      <c r="F302" s="56"/>
      <c r="G302" s="57">
        <f>G303</f>
        <v>71.8</v>
      </c>
      <c r="H302" s="41"/>
      <c r="I302" s="33"/>
    </row>
    <row r="303" spans="1:9" s="14" customFormat="1" ht="15.75">
      <c r="A303" s="93" t="s">
        <v>180</v>
      </c>
      <c r="B303" s="94">
        <v>256</v>
      </c>
      <c r="C303" s="95" t="s">
        <v>25</v>
      </c>
      <c r="D303" s="95" t="s">
        <v>60</v>
      </c>
      <c r="E303" s="95" t="s">
        <v>220</v>
      </c>
      <c r="F303" s="95" t="s">
        <v>177</v>
      </c>
      <c r="G303" s="96">
        <v>71.8</v>
      </c>
      <c r="H303" s="41"/>
      <c r="I303" s="41"/>
    </row>
    <row r="304" spans="1:9" s="14" customFormat="1" ht="23.25" customHeight="1">
      <c r="A304" s="70" t="s">
        <v>218</v>
      </c>
      <c r="B304" s="71">
        <v>256</v>
      </c>
      <c r="C304" s="72" t="s">
        <v>25</v>
      </c>
      <c r="D304" s="72" t="s">
        <v>60</v>
      </c>
      <c r="E304" s="72" t="s">
        <v>219</v>
      </c>
      <c r="F304" s="72"/>
      <c r="G304" s="73">
        <f>G305+G306</f>
        <v>10164</v>
      </c>
      <c r="H304" s="19"/>
      <c r="I304" s="19"/>
    </row>
    <row r="305" spans="1:9" s="14" customFormat="1" ht="51">
      <c r="A305" s="97" t="s">
        <v>178</v>
      </c>
      <c r="B305" s="98">
        <v>256</v>
      </c>
      <c r="C305" s="99" t="s">
        <v>25</v>
      </c>
      <c r="D305" s="99" t="s">
        <v>60</v>
      </c>
      <c r="E305" s="99" t="s">
        <v>219</v>
      </c>
      <c r="F305" s="99" t="s">
        <v>170</v>
      </c>
      <c r="G305" s="100">
        <v>8783.9</v>
      </c>
      <c r="H305" s="19"/>
      <c r="I305" s="13"/>
    </row>
    <row r="306" spans="1:9" s="14" customFormat="1" ht="25.5">
      <c r="A306" s="93" t="s">
        <v>179</v>
      </c>
      <c r="B306" s="94">
        <v>256</v>
      </c>
      <c r="C306" s="95" t="s">
        <v>25</v>
      </c>
      <c r="D306" s="95" t="s">
        <v>60</v>
      </c>
      <c r="E306" s="95" t="s">
        <v>219</v>
      </c>
      <c r="F306" s="95" t="s">
        <v>171</v>
      </c>
      <c r="G306" s="96">
        <f>1480.1-100</f>
        <v>1380.1</v>
      </c>
      <c r="H306" s="41"/>
      <c r="I306" s="33"/>
    </row>
    <row r="307" spans="1:7" ht="47.25" customHeight="1">
      <c r="A307" s="51" t="s">
        <v>205</v>
      </c>
      <c r="B307" s="101">
        <v>264</v>
      </c>
      <c r="C307" s="102"/>
      <c r="D307" s="102"/>
      <c r="E307" s="102"/>
      <c r="F307" s="102"/>
      <c r="G307" s="57">
        <f>G308+G318</f>
        <v>23060.090000000004</v>
      </c>
    </row>
    <row r="308" spans="1:7" ht="15.75">
      <c r="A308" s="55" t="s">
        <v>81</v>
      </c>
      <c r="B308" s="101">
        <v>264</v>
      </c>
      <c r="C308" s="102" t="s">
        <v>82</v>
      </c>
      <c r="D308" s="102" t="s">
        <v>12</v>
      </c>
      <c r="E308" s="102"/>
      <c r="F308" s="102"/>
      <c r="G308" s="57">
        <f>G309+G314</f>
        <v>22354.590000000004</v>
      </c>
    </row>
    <row r="309" spans="1:7" ht="15.75">
      <c r="A309" s="103" t="s">
        <v>207</v>
      </c>
      <c r="B309" s="104">
        <v>264</v>
      </c>
      <c r="C309" s="105" t="s">
        <v>82</v>
      </c>
      <c r="D309" s="105" t="s">
        <v>11</v>
      </c>
      <c r="E309" s="105"/>
      <c r="F309" s="105"/>
      <c r="G309" s="106">
        <f>G310</f>
        <v>10076.19</v>
      </c>
    </row>
    <row r="310" spans="1:7" ht="25.5">
      <c r="A310" s="55" t="s">
        <v>247</v>
      </c>
      <c r="B310" s="101">
        <v>264</v>
      </c>
      <c r="C310" s="102" t="s">
        <v>82</v>
      </c>
      <c r="D310" s="102" t="s">
        <v>11</v>
      </c>
      <c r="E310" s="102" t="s">
        <v>124</v>
      </c>
      <c r="F310" s="102"/>
      <c r="G310" s="57">
        <f>G311+G312+G313</f>
        <v>10076.19</v>
      </c>
    </row>
    <row r="311" spans="1:7" ht="51">
      <c r="A311" s="93" t="s">
        <v>178</v>
      </c>
      <c r="B311" s="107">
        <v>264</v>
      </c>
      <c r="C311" s="108" t="s">
        <v>82</v>
      </c>
      <c r="D311" s="108" t="s">
        <v>11</v>
      </c>
      <c r="E311" s="108" t="s">
        <v>124</v>
      </c>
      <c r="F311" s="108" t="s">
        <v>170</v>
      </c>
      <c r="G311" s="96">
        <v>3687.89</v>
      </c>
    </row>
    <row r="312" spans="1:7" ht="25.5">
      <c r="A312" s="93" t="s">
        <v>179</v>
      </c>
      <c r="B312" s="107">
        <v>264</v>
      </c>
      <c r="C312" s="108" t="s">
        <v>82</v>
      </c>
      <c r="D312" s="108" t="s">
        <v>11</v>
      </c>
      <c r="E312" s="108" t="s">
        <v>124</v>
      </c>
      <c r="F312" s="108" t="s">
        <v>171</v>
      </c>
      <c r="G312" s="96">
        <f>8656.5-2296.2</f>
        <v>6360.3</v>
      </c>
    </row>
    <row r="313" spans="1:7" ht="15.75">
      <c r="A313" s="93" t="s">
        <v>180</v>
      </c>
      <c r="B313" s="107">
        <v>264</v>
      </c>
      <c r="C313" s="108" t="s">
        <v>82</v>
      </c>
      <c r="D313" s="108" t="s">
        <v>11</v>
      </c>
      <c r="E313" s="108" t="s">
        <v>124</v>
      </c>
      <c r="F313" s="108" t="s">
        <v>177</v>
      </c>
      <c r="G313" s="96">
        <v>28</v>
      </c>
    </row>
    <row r="314" spans="1:7" ht="15.75">
      <c r="A314" s="55" t="s">
        <v>88</v>
      </c>
      <c r="B314" s="101">
        <v>264</v>
      </c>
      <c r="C314" s="102" t="s">
        <v>82</v>
      </c>
      <c r="D314" s="102" t="s">
        <v>42</v>
      </c>
      <c r="E314" s="102"/>
      <c r="F314" s="102"/>
      <c r="G314" s="57">
        <f>G315</f>
        <v>12278.400000000001</v>
      </c>
    </row>
    <row r="315" spans="1:7" ht="63.75">
      <c r="A315" s="55" t="s">
        <v>214</v>
      </c>
      <c r="B315" s="101">
        <v>264</v>
      </c>
      <c r="C315" s="102" t="s">
        <v>82</v>
      </c>
      <c r="D315" s="102" t="s">
        <v>184</v>
      </c>
      <c r="E315" s="102" t="s">
        <v>263</v>
      </c>
      <c r="F315" s="102"/>
      <c r="G315" s="57">
        <f>G316+G317</f>
        <v>12278.400000000001</v>
      </c>
    </row>
    <row r="316" spans="1:7" ht="51">
      <c r="A316" s="93" t="s">
        <v>178</v>
      </c>
      <c r="B316" s="107">
        <v>264</v>
      </c>
      <c r="C316" s="108" t="s">
        <v>82</v>
      </c>
      <c r="D316" s="108" t="s">
        <v>42</v>
      </c>
      <c r="E316" s="108" t="s">
        <v>263</v>
      </c>
      <c r="F316" s="108" t="s">
        <v>170</v>
      </c>
      <c r="G316" s="96">
        <v>11830.2</v>
      </c>
    </row>
    <row r="317" spans="1:7" ht="25.5">
      <c r="A317" s="93" t="s">
        <v>179</v>
      </c>
      <c r="B317" s="107">
        <v>264</v>
      </c>
      <c r="C317" s="108" t="s">
        <v>82</v>
      </c>
      <c r="D317" s="108" t="s">
        <v>42</v>
      </c>
      <c r="E317" s="108" t="s">
        <v>263</v>
      </c>
      <c r="F317" s="108" t="s">
        <v>171</v>
      </c>
      <c r="G317" s="96">
        <v>448.2</v>
      </c>
    </row>
    <row r="318" spans="1:7" ht="15.75">
      <c r="A318" s="55" t="s">
        <v>212</v>
      </c>
      <c r="B318" s="101">
        <v>264</v>
      </c>
      <c r="C318" s="102" t="s">
        <v>23</v>
      </c>
      <c r="D318" s="102" t="s">
        <v>12</v>
      </c>
      <c r="E318" s="102"/>
      <c r="F318" s="102"/>
      <c r="G318" s="57">
        <f>G319</f>
        <v>705.5</v>
      </c>
    </row>
    <row r="319" spans="1:7" ht="15.75">
      <c r="A319" s="103" t="s">
        <v>133</v>
      </c>
      <c r="B319" s="104">
        <v>264</v>
      </c>
      <c r="C319" s="105" t="s">
        <v>23</v>
      </c>
      <c r="D319" s="105" t="s">
        <v>37</v>
      </c>
      <c r="E319" s="105"/>
      <c r="F319" s="105"/>
      <c r="G319" s="106">
        <f>G320</f>
        <v>705.5</v>
      </c>
    </row>
    <row r="320" spans="1:7" ht="51">
      <c r="A320" s="55" t="s">
        <v>213</v>
      </c>
      <c r="B320" s="101">
        <v>264</v>
      </c>
      <c r="C320" s="102" t="s">
        <v>23</v>
      </c>
      <c r="D320" s="102" t="s">
        <v>37</v>
      </c>
      <c r="E320" s="102" t="s">
        <v>284</v>
      </c>
      <c r="F320" s="102"/>
      <c r="G320" s="57">
        <f>G321</f>
        <v>705.5</v>
      </c>
    </row>
    <row r="321" spans="1:7" ht="15.75">
      <c r="A321" s="93" t="s">
        <v>183</v>
      </c>
      <c r="B321" s="107">
        <v>264</v>
      </c>
      <c r="C321" s="108" t="s">
        <v>23</v>
      </c>
      <c r="D321" s="108" t="s">
        <v>37</v>
      </c>
      <c r="E321" s="108" t="s">
        <v>284</v>
      </c>
      <c r="F321" s="108" t="s">
        <v>172</v>
      </c>
      <c r="G321" s="96">
        <v>705.5</v>
      </c>
    </row>
    <row r="322" spans="1:7" ht="51" customHeight="1">
      <c r="A322" s="51" t="s">
        <v>208</v>
      </c>
      <c r="B322" s="101">
        <v>265</v>
      </c>
      <c r="C322" s="102"/>
      <c r="D322" s="102"/>
      <c r="E322" s="102"/>
      <c r="F322" s="102"/>
      <c r="G322" s="57">
        <f>G323+G333</f>
        <v>11419.710000000001</v>
      </c>
    </row>
    <row r="323" spans="1:7" ht="15.75">
      <c r="A323" s="55" t="s">
        <v>81</v>
      </c>
      <c r="B323" s="101">
        <v>265</v>
      </c>
      <c r="C323" s="102" t="s">
        <v>82</v>
      </c>
      <c r="D323" s="102" t="s">
        <v>12</v>
      </c>
      <c r="E323" s="102"/>
      <c r="F323" s="102"/>
      <c r="G323" s="57">
        <f>G324+G329</f>
        <v>11146.61</v>
      </c>
    </row>
    <row r="324" spans="1:7" ht="15.75">
      <c r="A324" s="103" t="s">
        <v>207</v>
      </c>
      <c r="B324" s="104">
        <v>265</v>
      </c>
      <c r="C324" s="105" t="s">
        <v>82</v>
      </c>
      <c r="D324" s="105" t="s">
        <v>11</v>
      </c>
      <c r="E324" s="105"/>
      <c r="F324" s="105"/>
      <c r="G324" s="106">
        <f>G325</f>
        <v>5821.21</v>
      </c>
    </row>
    <row r="325" spans="1:7" ht="25.5">
      <c r="A325" s="55" t="s">
        <v>247</v>
      </c>
      <c r="B325" s="101">
        <v>265</v>
      </c>
      <c r="C325" s="102" t="s">
        <v>82</v>
      </c>
      <c r="D325" s="102" t="s">
        <v>11</v>
      </c>
      <c r="E325" s="102" t="s">
        <v>124</v>
      </c>
      <c r="F325" s="102"/>
      <c r="G325" s="57">
        <f>G326+G327+G328</f>
        <v>5821.21</v>
      </c>
    </row>
    <row r="326" spans="1:7" ht="51">
      <c r="A326" s="93" t="s">
        <v>178</v>
      </c>
      <c r="B326" s="107">
        <v>265</v>
      </c>
      <c r="C326" s="108" t="s">
        <v>82</v>
      </c>
      <c r="D326" s="108" t="s">
        <v>11</v>
      </c>
      <c r="E326" s="108" t="s">
        <v>124</v>
      </c>
      <c r="F326" s="108" t="s">
        <v>170</v>
      </c>
      <c r="G326" s="96">
        <v>2444.26</v>
      </c>
    </row>
    <row r="327" spans="1:7" ht="25.5">
      <c r="A327" s="93" t="s">
        <v>179</v>
      </c>
      <c r="B327" s="107">
        <v>265</v>
      </c>
      <c r="C327" s="108" t="s">
        <v>82</v>
      </c>
      <c r="D327" s="108" t="s">
        <v>11</v>
      </c>
      <c r="E327" s="108" t="s">
        <v>124</v>
      </c>
      <c r="F327" s="108" t="s">
        <v>171</v>
      </c>
      <c r="G327" s="96">
        <f>5003.35-1677.3</f>
        <v>3326.05</v>
      </c>
    </row>
    <row r="328" spans="1:7" ht="15.75">
      <c r="A328" s="93" t="s">
        <v>180</v>
      </c>
      <c r="B328" s="107">
        <v>265</v>
      </c>
      <c r="C328" s="108" t="s">
        <v>82</v>
      </c>
      <c r="D328" s="108" t="s">
        <v>11</v>
      </c>
      <c r="E328" s="108" t="s">
        <v>124</v>
      </c>
      <c r="F328" s="108" t="s">
        <v>177</v>
      </c>
      <c r="G328" s="96">
        <v>50.9</v>
      </c>
    </row>
    <row r="329" spans="1:7" ht="15.75">
      <c r="A329" s="55" t="s">
        <v>88</v>
      </c>
      <c r="B329" s="101">
        <v>265</v>
      </c>
      <c r="C329" s="102" t="s">
        <v>82</v>
      </c>
      <c r="D329" s="102" t="s">
        <v>42</v>
      </c>
      <c r="E329" s="102"/>
      <c r="F329" s="102"/>
      <c r="G329" s="57">
        <f>G330</f>
        <v>5325.4</v>
      </c>
    </row>
    <row r="330" spans="1:7" ht="66.75" customHeight="1">
      <c r="A330" s="55" t="s">
        <v>214</v>
      </c>
      <c r="B330" s="101">
        <v>265</v>
      </c>
      <c r="C330" s="102" t="s">
        <v>82</v>
      </c>
      <c r="D330" s="102" t="s">
        <v>42</v>
      </c>
      <c r="E330" s="102" t="s">
        <v>263</v>
      </c>
      <c r="F330" s="102"/>
      <c r="G330" s="57">
        <f>G331+G332</f>
        <v>5325.4</v>
      </c>
    </row>
    <row r="331" spans="1:7" ht="51">
      <c r="A331" s="93" t="s">
        <v>178</v>
      </c>
      <c r="B331" s="107">
        <v>265</v>
      </c>
      <c r="C331" s="108" t="s">
        <v>82</v>
      </c>
      <c r="D331" s="108" t="s">
        <v>42</v>
      </c>
      <c r="E331" s="108" t="s">
        <v>263</v>
      </c>
      <c r="F331" s="108" t="s">
        <v>170</v>
      </c>
      <c r="G331" s="96">
        <v>5131</v>
      </c>
    </row>
    <row r="332" spans="1:7" ht="25.5">
      <c r="A332" s="93" t="s">
        <v>179</v>
      </c>
      <c r="B332" s="107">
        <v>265</v>
      </c>
      <c r="C332" s="108" t="s">
        <v>82</v>
      </c>
      <c r="D332" s="108" t="s">
        <v>42</v>
      </c>
      <c r="E332" s="108" t="s">
        <v>263</v>
      </c>
      <c r="F332" s="108" t="s">
        <v>171</v>
      </c>
      <c r="G332" s="96">
        <v>194.4</v>
      </c>
    </row>
    <row r="333" spans="1:7" ht="15.75">
      <c r="A333" s="55" t="s">
        <v>212</v>
      </c>
      <c r="B333" s="101">
        <v>265</v>
      </c>
      <c r="C333" s="102" t="s">
        <v>23</v>
      </c>
      <c r="D333" s="102" t="s">
        <v>12</v>
      </c>
      <c r="E333" s="102"/>
      <c r="F333" s="102"/>
      <c r="G333" s="57">
        <f>G334</f>
        <v>273.1</v>
      </c>
    </row>
    <row r="334" spans="1:7" ht="15.75">
      <c r="A334" s="103" t="s">
        <v>133</v>
      </c>
      <c r="B334" s="104">
        <v>265</v>
      </c>
      <c r="C334" s="105" t="s">
        <v>23</v>
      </c>
      <c r="D334" s="105" t="s">
        <v>37</v>
      </c>
      <c r="E334" s="105"/>
      <c r="F334" s="105"/>
      <c r="G334" s="106">
        <f>G335</f>
        <v>273.1</v>
      </c>
    </row>
    <row r="335" spans="1:7" ht="51">
      <c r="A335" s="55" t="s">
        <v>213</v>
      </c>
      <c r="B335" s="101">
        <v>265</v>
      </c>
      <c r="C335" s="102" t="s">
        <v>23</v>
      </c>
      <c r="D335" s="102" t="s">
        <v>37</v>
      </c>
      <c r="E335" s="102" t="s">
        <v>284</v>
      </c>
      <c r="F335" s="102"/>
      <c r="G335" s="57">
        <f>G336</f>
        <v>273.1</v>
      </c>
    </row>
    <row r="336" spans="1:7" ht="15.75">
      <c r="A336" s="93" t="s">
        <v>183</v>
      </c>
      <c r="B336" s="107">
        <v>265</v>
      </c>
      <c r="C336" s="108" t="s">
        <v>23</v>
      </c>
      <c r="D336" s="108" t="s">
        <v>37</v>
      </c>
      <c r="E336" s="108" t="s">
        <v>284</v>
      </c>
      <c r="F336" s="108" t="s">
        <v>172</v>
      </c>
      <c r="G336" s="96">
        <v>273.1</v>
      </c>
    </row>
    <row r="337" spans="1:7" ht="45.75" customHeight="1">
      <c r="A337" s="51" t="s">
        <v>209</v>
      </c>
      <c r="B337" s="101">
        <v>266</v>
      </c>
      <c r="C337" s="102"/>
      <c r="D337" s="102"/>
      <c r="E337" s="102"/>
      <c r="F337" s="102"/>
      <c r="G337" s="57">
        <f>G338+G348</f>
        <v>11388.26</v>
      </c>
    </row>
    <row r="338" spans="1:7" ht="15.75">
      <c r="A338" s="55" t="s">
        <v>81</v>
      </c>
      <c r="B338" s="101">
        <v>266</v>
      </c>
      <c r="C338" s="102" t="s">
        <v>82</v>
      </c>
      <c r="D338" s="102" t="s">
        <v>12</v>
      </c>
      <c r="E338" s="102"/>
      <c r="F338" s="102"/>
      <c r="G338" s="57">
        <f>G339+G344</f>
        <v>11075.66</v>
      </c>
    </row>
    <row r="339" spans="1:7" ht="15.75">
      <c r="A339" s="103" t="s">
        <v>207</v>
      </c>
      <c r="B339" s="104">
        <v>266</v>
      </c>
      <c r="C339" s="105" t="s">
        <v>82</v>
      </c>
      <c r="D339" s="105" t="s">
        <v>11</v>
      </c>
      <c r="E339" s="105"/>
      <c r="F339" s="105"/>
      <c r="G339" s="106">
        <f>G340</f>
        <v>5750.259999999999</v>
      </c>
    </row>
    <row r="340" spans="1:7" ht="25.5">
      <c r="A340" s="55" t="s">
        <v>247</v>
      </c>
      <c r="B340" s="101">
        <v>266</v>
      </c>
      <c r="C340" s="102" t="s">
        <v>82</v>
      </c>
      <c r="D340" s="102" t="s">
        <v>11</v>
      </c>
      <c r="E340" s="102" t="s">
        <v>124</v>
      </c>
      <c r="F340" s="102"/>
      <c r="G340" s="57">
        <f>G341+G342+G343</f>
        <v>5750.259999999999</v>
      </c>
    </row>
    <row r="341" spans="1:7" ht="51">
      <c r="A341" s="93" t="s">
        <v>178</v>
      </c>
      <c r="B341" s="107">
        <v>266</v>
      </c>
      <c r="C341" s="108" t="s">
        <v>82</v>
      </c>
      <c r="D341" s="108" t="s">
        <v>11</v>
      </c>
      <c r="E341" s="108" t="s">
        <v>124</v>
      </c>
      <c r="F341" s="108" t="s">
        <v>170</v>
      </c>
      <c r="G341" s="96">
        <v>2494.6</v>
      </c>
    </row>
    <row r="342" spans="1:7" ht="25.5">
      <c r="A342" s="93" t="s">
        <v>179</v>
      </c>
      <c r="B342" s="107">
        <v>266</v>
      </c>
      <c r="C342" s="108" t="s">
        <v>82</v>
      </c>
      <c r="D342" s="108" t="s">
        <v>11</v>
      </c>
      <c r="E342" s="108" t="s">
        <v>124</v>
      </c>
      <c r="F342" s="108" t="s">
        <v>171</v>
      </c>
      <c r="G342" s="96">
        <f>4354.36-1176.1</f>
        <v>3178.2599999999998</v>
      </c>
    </row>
    <row r="343" spans="1:7" ht="15.75">
      <c r="A343" s="93" t="s">
        <v>180</v>
      </c>
      <c r="B343" s="107">
        <v>266</v>
      </c>
      <c r="C343" s="108" t="s">
        <v>82</v>
      </c>
      <c r="D343" s="108" t="s">
        <v>11</v>
      </c>
      <c r="E343" s="108" t="s">
        <v>124</v>
      </c>
      <c r="F343" s="108" t="s">
        <v>177</v>
      </c>
      <c r="G343" s="96">
        <v>77.4</v>
      </c>
    </row>
    <row r="344" spans="1:7" ht="15.75">
      <c r="A344" s="55" t="s">
        <v>88</v>
      </c>
      <c r="B344" s="101">
        <v>266</v>
      </c>
      <c r="C344" s="102" t="s">
        <v>82</v>
      </c>
      <c r="D344" s="102" t="s">
        <v>42</v>
      </c>
      <c r="E344" s="102"/>
      <c r="F344" s="102"/>
      <c r="G344" s="57">
        <f>G345</f>
        <v>5325.4</v>
      </c>
    </row>
    <row r="345" spans="1:7" ht="63.75">
      <c r="A345" s="55" t="s">
        <v>214</v>
      </c>
      <c r="B345" s="101">
        <v>266</v>
      </c>
      <c r="C345" s="102" t="s">
        <v>82</v>
      </c>
      <c r="D345" s="102" t="s">
        <v>42</v>
      </c>
      <c r="E345" s="102" t="s">
        <v>263</v>
      </c>
      <c r="F345" s="102"/>
      <c r="G345" s="57">
        <f>G346+G347</f>
        <v>5325.4</v>
      </c>
    </row>
    <row r="346" spans="1:7" ht="51">
      <c r="A346" s="93" t="s">
        <v>178</v>
      </c>
      <c r="B346" s="107">
        <v>266</v>
      </c>
      <c r="C346" s="108" t="s">
        <v>82</v>
      </c>
      <c r="D346" s="108" t="s">
        <v>42</v>
      </c>
      <c r="E346" s="108" t="s">
        <v>263</v>
      </c>
      <c r="F346" s="108" t="s">
        <v>170</v>
      </c>
      <c r="G346" s="96">
        <v>5131</v>
      </c>
    </row>
    <row r="347" spans="1:7" ht="25.5">
      <c r="A347" s="93" t="s">
        <v>179</v>
      </c>
      <c r="B347" s="107">
        <v>266</v>
      </c>
      <c r="C347" s="108" t="s">
        <v>82</v>
      </c>
      <c r="D347" s="108" t="s">
        <v>42</v>
      </c>
      <c r="E347" s="108" t="s">
        <v>263</v>
      </c>
      <c r="F347" s="108" t="s">
        <v>171</v>
      </c>
      <c r="G347" s="96">
        <v>194.4</v>
      </c>
    </row>
    <row r="348" spans="1:7" ht="15.75">
      <c r="A348" s="55" t="s">
        <v>212</v>
      </c>
      <c r="B348" s="101">
        <v>266</v>
      </c>
      <c r="C348" s="102" t="s">
        <v>23</v>
      </c>
      <c r="D348" s="102" t="s">
        <v>12</v>
      </c>
      <c r="E348" s="102"/>
      <c r="F348" s="102"/>
      <c r="G348" s="57">
        <f>G349</f>
        <v>312.6</v>
      </c>
    </row>
    <row r="349" spans="1:7" ht="15.75">
      <c r="A349" s="103" t="s">
        <v>133</v>
      </c>
      <c r="B349" s="104">
        <v>266</v>
      </c>
      <c r="C349" s="105" t="s">
        <v>23</v>
      </c>
      <c r="D349" s="105" t="s">
        <v>37</v>
      </c>
      <c r="E349" s="105"/>
      <c r="F349" s="105"/>
      <c r="G349" s="106">
        <f>G350</f>
        <v>312.6</v>
      </c>
    </row>
    <row r="350" spans="1:7" ht="51">
      <c r="A350" s="55" t="s">
        <v>213</v>
      </c>
      <c r="B350" s="101">
        <v>266</v>
      </c>
      <c r="C350" s="102" t="s">
        <v>23</v>
      </c>
      <c r="D350" s="102" t="s">
        <v>37</v>
      </c>
      <c r="E350" s="102" t="s">
        <v>284</v>
      </c>
      <c r="F350" s="102"/>
      <c r="G350" s="57">
        <f>G351</f>
        <v>312.6</v>
      </c>
    </row>
    <row r="351" spans="1:7" ht="15.75">
      <c r="A351" s="93" t="s">
        <v>183</v>
      </c>
      <c r="B351" s="107">
        <v>266</v>
      </c>
      <c r="C351" s="108" t="s">
        <v>23</v>
      </c>
      <c r="D351" s="108" t="s">
        <v>37</v>
      </c>
      <c r="E351" s="108" t="s">
        <v>284</v>
      </c>
      <c r="F351" s="108" t="s">
        <v>172</v>
      </c>
      <c r="G351" s="96">
        <v>312.6</v>
      </c>
    </row>
    <row r="352" spans="1:7" ht="48.75" customHeight="1">
      <c r="A352" s="51" t="s">
        <v>210</v>
      </c>
      <c r="B352" s="101">
        <v>267</v>
      </c>
      <c r="C352" s="102"/>
      <c r="D352" s="102"/>
      <c r="E352" s="102"/>
      <c r="F352" s="102"/>
      <c r="G352" s="57">
        <f>G353+G363</f>
        <v>10208.69</v>
      </c>
    </row>
    <row r="353" spans="1:7" ht="15.75">
      <c r="A353" s="55" t="s">
        <v>81</v>
      </c>
      <c r="B353" s="101">
        <v>267</v>
      </c>
      <c r="C353" s="102" t="s">
        <v>82</v>
      </c>
      <c r="D353" s="102" t="s">
        <v>12</v>
      </c>
      <c r="E353" s="102"/>
      <c r="F353" s="102"/>
      <c r="G353" s="57">
        <f>G354+G359</f>
        <v>9909.49</v>
      </c>
    </row>
    <row r="354" spans="1:7" ht="15.75">
      <c r="A354" s="103" t="s">
        <v>207</v>
      </c>
      <c r="B354" s="104">
        <v>267</v>
      </c>
      <c r="C354" s="105" t="s">
        <v>82</v>
      </c>
      <c r="D354" s="105" t="s">
        <v>11</v>
      </c>
      <c r="E354" s="105"/>
      <c r="F354" s="105"/>
      <c r="G354" s="106">
        <f>G355</f>
        <v>5345.79</v>
      </c>
    </row>
    <row r="355" spans="1:7" ht="25.5">
      <c r="A355" s="55" t="s">
        <v>247</v>
      </c>
      <c r="B355" s="101">
        <v>267</v>
      </c>
      <c r="C355" s="102" t="s">
        <v>82</v>
      </c>
      <c r="D355" s="102" t="s">
        <v>11</v>
      </c>
      <c r="E355" s="102" t="s">
        <v>124</v>
      </c>
      <c r="F355" s="102"/>
      <c r="G355" s="57">
        <f>G356+G357+G358</f>
        <v>5345.79</v>
      </c>
    </row>
    <row r="356" spans="1:7" ht="51">
      <c r="A356" s="93" t="s">
        <v>178</v>
      </c>
      <c r="B356" s="107">
        <v>267</v>
      </c>
      <c r="C356" s="108" t="s">
        <v>82</v>
      </c>
      <c r="D356" s="108" t="s">
        <v>11</v>
      </c>
      <c r="E356" s="108" t="s">
        <v>124</v>
      </c>
      <c r="F356" s="108" t="s">
        <v>170</v>
      </c>
      <c r="G356" s="96">
        <f>2358.9-200</f>
        <v>2158.9</v>
      </c>
    </row>
    <row r="357" spans="1:7" ht="25.5">
      <c r="A357" s="93" t="s">
        <v>179</v>
      </c>
      <c r="B357" s="107">
        <v>267</v>
      </c>
      <c r="C357" s="108" t="s">
        <v>82</v>
      </c>
      <c r="D357" s="108" t="s">
        <v>11</v>
      </c>
      <c r="E357" s="108" t="s">
        <v>124</v>
      </c>
      <c r="F357" s="108" t="s">
        <v>171</v>
      </c>
      <c r="G357" s="96">
        <v>2411.89</v>
      </c>
    </row>
    <row r="358" spans="1:7" ht="15.75">
      <c r="A358" s="93" t="s">
        <v>180</v>
      </c>
      <c r="B358" s="107">
        <v>267</v>
      </c>
      <c r="C358" s="108" t="s">
        <v>82</v>
      </c>
      <c r="D358" s="108" t="s">
        <v>11</v>
      </c>
      <c r="E358" s="108" t="s">
        <v>124</v>
      </c>
      <c r="F358" s="108" t="s">
        <v>177</v>
      </c>
      <c r="G358" s="96">
        <v>775</v>
      </c>
    </row>
    <row r="359" spans="1:7" ht="15.75">
      <c r="A359" s="55" t="s">
        <v>88</v>
      </c>
      <c r="B359" s="101">
        <v>267</v>
      </c>
      <c r="C359" s="102" t="s">
        <v>82</v>
      </c>
      <c r="D359" s="102" t="s">
        <v>42</v>
      </c>
      <c r="E359" s="102"/>
      <c r="F359" s="102"/>
      <c r="G359" s="57">
        <f>G360</f>
        <v>4563.7</v>
      </c>
    </row>
    <row r="360" spans="1:7" ht="63.75">
      <c r="A360" s="55" t="s">
        <v>214</v>
      </c>
      <c r="B360" s="101">
        <v>267</v>
      </c>
      <c r="C360" s="102" t="s">
        <v>82</v>
      </c>
      <c r="D360" s="102" t="s">
        <v>42</v>
      </c>
      <c r="E360" s="102" t="s">
        <v>263</v>
      </c>
      <c r="F360" s="102"/>
      <c r="G360" s="57">
        <f>G361+G362</f>
        <v>4563.7</v>
      </c>
    </row>
    <row r="361" spans="1:7" ht="51">
      <c r="A361" s="93" t="s">
        <v>178</v>
      </c>
      <c r="B361" s="107">
        <v>267</v>
      </c>
      <c r="C361" s="108" t="s">
        <v>82</v>
      </c>
      <c r="D361" s="108" t="s">
        <v>42</v>
      </c>
      <c r="E361" s="108" t="s">
        <v>263</v>
      </c>
      <c r="F361" s="108" t="s">
        <v>170</v>
      </c>
      <c r="G361" s="96">
        <v>4397.2</v>
      </c>
    </row>
    <row r="362" spans="1:7" ht="25.5">
      <c r="A362" s="93" t="s">
        <v>179</v>
      </c>
      <c r="B362" s="107">
        <v>267</v>
      </c>
      <c r="C362" s="108" t="s">
        <v>82</v>
      </c>
      <c r="D362" s="108" t="s">
        <v>42</v>
      </c>
      <c r="E362" s="108" t="s">
        <v>263</v>
      </c>
      <c r="F362" s="108" t="s">
        <v>171</v>
      </c>
      <c r="G362" s="96">
        <v>166.5</v>
      </c>
    </row>
    <row r="363" spans="1:7" ht="15.75">
      <c r="A363" s="55" t="s">
        <v>212</v>
      </c>
      <c r="B363" s="101">
        <v>267</v>
      </c>
      <c r="C363" s="102" t="s">
        <v>23</v>
      </c>
      <c r="D363" s="102" t="s">
        <v>12</v>
      </c>
      <c r="E363" s="102"/>
      <c r="F363" s="102"/>
      <c r="G363" s="57">
        <f>G364</f>
        <v>299.2</v>
      </c>
    </row>
    <row r="364" spans="1:7" ht="15.75">
      <c r="A364" s="103" t="s">
        <v>211</v>
      </c>
      <c r="B364" s="104">
        <v>267</v>
      </c>
      <c r="C364" s="105" t="s">
        <v>23</v>
      </c>
      <c r="D364" s="105" t="s">
        <v>37</v>
      </c>
      <c r="E364" s="105"/>
      <c r="F364" s="105"/>
      <c r="G364" s="106">
        <f>G365</f>
        <v>299.2</v>
      </c>
    </row>
    <row r="365" spans="1:7" ht="51">
      <c r="A365" s="55" t="s">
        <v>213</v>
      </c>
      <c r="B365" s="101">
        <v>267</v>
      </c>
      <c r="C365" s="102" t="s">
        <v>23</v>
      </c>
      <c r="D365" s="102" t="s">
        <v>37</v>
      </c>
      <c r="E365" s="102" t="s">
        <v>284</v>
      </c>
      <c r="F365" s="102"/>
      <c r="G365" s="57">
        <f>G366</f>
        <v>299.2</v>
      </c>
    </row>
    <row r="366" spans="1:7" ht="15.75">
      <c r="A366" s="93" t="s">
        <v>183</v>
      </c>
      <c r="B366" s="107">
        <v>267</v>
      </c>
      <c r="C366" s="108" t="s">
        <v>23</v>
      </c>
      <c r="D366" s="108" t="s">
        <v>37</v>
      </c>
      <c r="E366" s="108" t="s">
        <v>284</v>
      </c>
      <c r="F366" s="108" t="s">
        <v>172</v>
      </c>
      <c r="G366" s="96">
        <v>299.2</v>
      </c>
    </row>
  </sheetData>
  <sheetProtection selectLockedCells="1" selectUnlockedCells="1"/>
  <mergeCells count="5">
    <mergeCell ref="A4:A5"/>
    <mergeCell ref="B4:F4"/>
    <mergeCell ref="A2:H2"/>
    <mergeCell ref="A3:G3"/>
    <mergeCell ref="B1:G1"/>
  </mergeCells>
  <printOptions/>
  <pageMargins left="0.7874015748031497" right="0.1968503937007874" top="0.35433070866141736" bottom="0.31496062992125984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2015-01-23T05:26:06Z</cp:lastPrinted>
  <dcterms:created xsi:type="dcterms:W3CDTF">2012-02-17T02:58:24Z</dcterms:created>
  <dcterms:modified xsi:type="dcterms:W3CDTF">2015-01-27T03:15:23Z</dcterms:modified>
  <cp:category/>
  <cp:version/>
  <cp:contentType/>
  <cp:contentStatus/>
</cp:coreProperties>
</file>